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9975"/>
  </bookViews>
  <sheets>
    <sheet name="приложение 5" sheetId="2" r:id="rId1"/>
  </sheets>
  <calcPr calcId="124519"/>
</workbook>
</file>

<file path=xl/calcChain.xml><?xml version="1.0" encoding="utf-8"?>
<calcChain xmlns="http://schemas.openxmlformats.org/spreadsheetml/2006/main">
  <c r="F60" i="2"/>
  <c r="G102"/>
  <c r="G101" s="1"/>
  <c r="G100" s="1"/>
  <c r="H102"/>
  <c r="H101" s="1"/>
  <c r="H100" s="1"/>
  <c r="G98"/>
  <c r="H98"/>
  <c r="G92"/>
  <c r="H92"/>
  <c r="H88" s="1"/>
  <c r="G85"/>
  <c r="H85"/>
  <c r="G83"/>
  <c r="H83"/>
  <c r="G77"/>
  <c r="H77"/>
  <c r="G75"/>
  <c r="H75"/>
  <c r="G74"/>
  <c r="G73" s="1"/>
  <c r="G71"/>
  <c r="H71"/>
  <c r="G69"/>
  <c r="H69"/>
  <c r="G67"/>
  <c r="H67"/>
  <c r="G64"/>
  <c r="H64"/>
  <c r="G60"/>
  <c r="G59" s="1"/>
  <c r="H60"/>
  <c r="H59" s="1"/>
  <c r="G55"/>
  <c r="H55"/>
  <c r="G51"/>
  <c r="H51"/>
  <c r="G49"/>
  <c r="H49"/>
  <c r="G45"/>
  <c r="G44" s="1"/>
  <c r="H45"/>
  <c r="H44" s="1"/>
  <c r="G42"/>
  <c r="H42"/>
  <c r="G40"/>
  <c r="H40"/>
  <c r="G35"/>
  <c r="G34" s="1"/>
  <c r="H35"/>
  <c r="H33" s="1"/>
  <c r="G30"/>
  <c r="G29" s="1"/>
  <c r="H30"/>
  <c r="H29" s="1"/>
  <c r="G27"/>
  <c r="G26" s="1"/>
  <c r="H27"/>
  <c r="H26" s="1"/>
  <c r="G24"/>
  <c r="G23" s="1"/>
  <c r="H24"/>
  <c r="H23" s="1"/>
  <c r="G21"/>
  <c r="G20" s="1"/>
  <c r="H21"/>
  <c r="H20" s="1"/>
  <c r="G16"/>
  <c r="H16"/>
  <c r="G13"/>
  <c r="G12" s="1"/>
  <c r="H13"/>
  <c r="H12" s="1"/>
  <c r="F16"/>
  <c r="F56"/>
  <c r="H66" l="1"/>
  <c r="G66"/>
  <c r="G63" s="1"/>
  <c r="G58" s="1"/>
  <c r="H82"/>
  <c r="H81" s="1"/>
  <c r="G82"/>
  <c r="H74"/>
  <c r="H73" s="1"/>
  <c r="H63"/>
  <c r="H58" s="1"/>
  <c r="H48"/>
  <c r="H47" s="1"/>
  <c r="G48"/>
  <c r="G47" s="1"/>
  <c r="H39"/>
  <c r="H38" s="1"/>
  <c r="G39"/>
  <c r="G38" s="1"/>
  <c r="H34"/>
  <c r="G33"/>
  <c r="F51"/>
  <c r="F24" l="1"/>
  <c r="F23" s="1"/>
  <c r="F59" l="1"/>
  <c r="F15"/>
  <c r="G15"/>
  <c r="G11" s="1"/>
  <c r="H15"/>
  <c r="H11" s="1"/>
  <c r="H104" s="1"/>
  <c r="F102"/>
  <c r="F101" s="1"/>
  <c r="F100" s="1"/>
  <c r="F98"/>
  <c r="G96"/>
  <c r="H96"/>
  <c r="F96"/>
  <c r="F92"/>
  <c r="G90"/>
  <c r="G88" s="1"/>
  <c r="G81" s="1"/>
  <c r="H90"/>
  <c r="F90"/>
  <c r="F85"/>
  <c r="F83"/>
  <c r="G79"/>
  <c r="H79"/>
  <c r="F79"/>
  <c r="F77"/>
  <c r="F75"/>
  <c r="F71"/>
  <c r="F69"/>
  <c r="F67"/>
  <c r="F64"/>
  <c r="F55"/>
  <c r="F49"/>
  <c r="F45"/>
  <c r="F44" s="1"/>
  <c r="F42"/>
  <c r="F40"/>
  <c r="F35"/>
  <c r="F30"/>
  <c r="F29" s="1"/>
  <c r="F27"/>
  <c r="F26" s="1"/>
  <c r="F21"/>
  <c r="F20" s="1"/>
  <c r="F13"/>
  <c r="F12" s="1"/>
  <c r="F66" l="1"/>
  <c r="F63" s="1"/>
  <c r="G104"/>
  <c r="F11"/>
  <c r="F33"/>
  <c r="F34"/>
  <c r="H94"/>
  <c r="F82"/>
  <c r="F94"/>
  <c r="F39"/>
  <c r="F38" s="1"/>
  <c r="F74"/>
  <c r="F73" s="1"/>
  <c r="G94"/>
  <c r="F48"/>
  <c r="F47" s="1"/>
  <c r="F88"/>
  <c r="F81" l="1"/>
  <c r="F58" l="1"/>
  <c r="F104" s="1"/>
</calcChain>
</file>

<file path=xl/sharedStrings.xml><?xml version="1.0" encoding="utf-8"?>
<sst xmlns="http://schemas.openxmlformats.org/spreadsheetml/2006/main" count="255" uniqueCount="110">
  <si>
    <t>Раздел, подраздел</t>
  </si>
  <si>
    <t>Наименование</t>
  </si>
  <si>
    <t>Сумма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</si>
  <si>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</si>
  <si>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</si>
  <si>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</si>
  <si>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</si>
  <si>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</si>
  <si>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</si>
  <si>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</si>
  <si>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</si>
  <si>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</si>
  <si>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</si>
  <si>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</si>
  <si>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</si>
  <si>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</si>
  <si>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</si>
  <si>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</t>
  </si>
  <si>
    <t>Культура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</si>
  <si>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</si>
  <si>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</si>
  <si>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</si>
  <si>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</si>
  <si>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(тыс. руб.)</t>
  </si>
  <si>
    <t>Целевая статья (муниципальная программа и непрограммное направление деятельности)</t>
  </si>
  <si>
    <t>Группа видов расходов</t>
  </si>
  <si>
    <t>Функционирование высшего должностного лица субъекта РФ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</si>
  <si>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</si>
  <si>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90 0</t>
  </si>
  <si>
    <t>Функционирование высших исполнительных органов государственной  власти субъектов РФ, местных администраций</t>
  </si>
  <si>
    <t>Закупка товаров, работ и услуг для государственных (муниципальных) нужд</t>
  </si>
  <si>
    <t>Иные бюджетные ассигнования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</si>
  <si>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</si>
  <si>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Межбюджетные трансферты</t>
  </si>
  <si>
    <t>99 0</t>
  </si>
  <si>
    <t>19 0</t>
  </si>
  <si>
    <t>20 0</t>
  </si>
  <si>
    <t>43 0</t>
  </si>
  <si>
    <t>02 0</t>
  </si>
  <si>
    <t>27 0</t>
  </si>
  <si>
    <t>27 4</t>
  </si>
  <si>
    <t>Культура, кинематография</t>
  </si>
  <si>
    <t>ИТОГО:</t>
  </si>
  <si>
    <t>2025 год</t>
  </si>
  <si>
    <t>Подпрограмма «Прочие мероприятия по благоустройству»</t>
  </si>
  <si>
    <t>15 0</t>
  </si>
  <si>
    <t>28 0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</si>
  <si>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</si>
  <si>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«Организация и содержание мест захоронения»</t>
  </si>
  <si>
    <t>27 3</t>
  </si>
  <si>
    <t>Непрограммные расходы органов муниципальной власти Майоровского сельского поселения</t>
  </si>
  <si>
    <t>61 0</t>
  </si>
  <si>
    <t>Другие вопросы в области культуры,</t>
  </si>
  <si>
    <t>кинематографии</t>
  </si>
  <si>
    <t>10 0</t>
  </si>
  <si>
    <t>13 0</t>
  </si>
  <si>
    <t>11 0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</si>
  <si>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</si>
  <si>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</si>
  <si>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</si>
  <si>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</si>
  <si>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</si>
  <si>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</si>
  <si>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</si>
  <si>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</si>
  <si>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</si>
  <si>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</si>
  <si>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</si>
  <si>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</si>
  <si>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</si>
  <si>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</si>
  <si>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</si>
  <si>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</si>
  <si>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</si>
  <si>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</si>
  <si>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</si>
  <si>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</si>
  <si>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</si>
  <si>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0804</t>
  </si>
  <si>
    <t>2026 год</t>
  </si>
  <si>
    <t>Обеспечение проведения выборов и референдумов</t>
  </si>
  <si>
    <t>0107</t>
  </si>
  <si>
    <t xml:space="preserve">Распределение бюджетных ассигнований по разделам, подразделам, целевым статьям
(муниципальным программам сельского поселения и непрограммным направлениям деятельности) и группам видов расходов классификации расходов бюджета поселения
 на 2024-2026 год
</t>
  </si>
  <si>
    <t>2024год</t>
  </si>
  <si>
    <t>2</t>
  </si>
  <si>
    <t>3</t>
  </si>
  <si>
    <t>4</t>
  </si>
  <si>
    <t>5</t>
  </si>
  <si>
    <t>6</t>
  </si>
  <si>
    <t>7</t>
  </si>
  <si>
    <t>350</t>
  </si>
  <si>
    <t>Непрограммые расходы органов местной власти Нагавского селького поселения</t>
  </si>
  <si>
    <t>МП Обновление градостроительной документации о градостроительном планировании территории Нагавского сельского поселения на 2021-2025 годы»</t>
  </si>
  <si>
    <t>26 0</t>
  </si>
  <si>
    <t xml:space="preserve">Приложение № 5
к Решению Совета народных депутатов
Нагавского сельского поселения
   «О бюджете поселения на 2024 год и на плановый
период 2025 и 2026 годов»
</t>
  </si>
  <si>
    <t>Непрограммные направления обеспечения деятельности  органов муниципальной власти Нагавского сельского поселения</t>
  </si>
  <si>
    <t>Непрограммные расходы органов муниципальной власти Нагавского сельского поселения</t>
  </si>
  <si>
    <r>
      <t xml:space="preserve">МП </t>
    </r>
    <r>
      <rPr>
        <b/>
        <i/>
        <sz val="12"/>
        <color theme="1"/>
        <rFont val="Times New Roman"/>
        <family val="1"/>
        <charset val="204"/>
      </rPr>
      <t>«Комплексного развития транспортной инфраструктуры Нагавского сельского поселения  Котельниковского муниципального района Волгоградской области на период 2016-2026г.»</t>
    </r>
  </si>
  <si>
    <t>МП «Благоустройство населённых пунктов Нагавского сельского поселения на период 2021-2025гг.»</t>
  </si>
  <si>
    <t>МП «Этносоциальное развитие населения и поддержка государственной службы казачьих обществ на на территории Нагавского сельского поселения Котельниковского муниципального района Волгоградской области на 2011-2025 годы</t>
  </si>
  <si>
    <t>Непрограммные расходы органов муниципальной власти  Нагавского сельского поселения</t>
  </si>
  <si>
    <r>
      <t xml:space="preserve">МП «Пожарная безопасность и чрезвычайные ситуации населённых пунктов  </t>
    </r>
    <r>
      <rPr>
        <b/>
        <i/>
        <sz val="12"/>
        <color theme="1"/>
        <rFont val="Times New Roman"/>
        <family val="1"/>
        <charset val="204"/>
      </rPr>
      <t>Нагавского</t>
    </r>
    <r>
      <rPr>
        <b/>
        <i/>
        <sz val="12"/>
        <color rgb="FF000000"/>
        <rFont val="Times New Roman"/>
        <family val="1"/>
        <charset val="204"/>
      </rPr>
      <t xml:space="preserve"> сельского поселения Котельниковского муниципального района Волгоградской области на период 2024-2026годы»</t>
    </r>
  </si>
  <si>
    <r>
      <t xml:space="preserve">МП «Профилактика преступлений, правонарушений, терроризма и экстремизма на территории </t>
    </r>
    <r>
      <rPr>
        <b/>
        <i/>
        <sz val="12"/>
        <color theme="1"/>
        <rFont val="Times New Roman"/>
        <family val="1"/>
        <charset val="204"/>
      </rPr>
      <t>Нагавского</t>
    </r>
    <r>
      <rPr>
        <b/>
        <i/>
        <sz val="12"/>
        <color rgb="FF000000"/>
        <rFont val="Times New Roman"/>
        <family val="1"/>
        <charset val="204"/>
      </rPr>
      <t xml:space="preserve"> сельского поселения Котельниковского  муниципального района на 2024-2026гг»</t>
    </r>
  </si>
  <si>
    <t>МП «Развитие системы водоснабжения на территории Нагавского сельского поселения на 2024-2026 годы»</t>
  </si>
  <si>
    <t>МП «Развитие общественных работ на территории Нагавского сельского поселения Котельниковского муниципального района Волгоградской области на   2024-2026годы»</t>
  </si>
  <si>
    <t>МП «О профилактике наркомании Нагавского сельского поселения Котельниковского муниципального района Волгоградской области на период на 2024-2026 г.г.»</t>
  </si>
  <si>
    <r>
      <t xml:space="preserve">МП «Реализация мероприятий  государственной молодежной политики на территории Нагавского сельского поселения Котельниковского муниципального района Волгоградской области на период </t>
    </r>
    <r>
      <rPr>
        <b/>
        <i/>
        <sz val="12"/>
        <color rgb="FF000000"/>
        <rFont val="Times New Roman"/>
        <family val="1"/>
        <charset val="204"/>
      </rPr>
      <t>2024-2026годы</t>
    </r>
    <r>
      <rPr>
        <b/>
        <i/>
        <sz val="12"/>
        <color theme="1"/>
        <rFont val="Times New Roman"/>
        <family val="1"/>
        <charset val="204"/>
      </rPr>
      <t>»</t>
    </r>
  </si>
  <si>
    <t>Муниципальная программа «Программа комплексного развития социальной инфраструктуры  Нагавского сельского поселения Котельниковского муниципального района Волгоградской области на 2024-2026 г.г.»</t>
  </si>
  <si>
    <t>МП «Патриотическое воспитание граждан на 2024-2026гг. Нагавского сельского поселения Котельниковского муниципального района Волгоградской  области»</t>
  </si>
  <si>
    <t>МП «Развитие физической культуры и массового спорта на территории Нагавского сельского поселения Котельниковского муниципального района Волгоградской области на 2024-2026 гг»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</si>
</sst>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9" fontId="0" fillId="0" borderId="0" xfId="0" applyNumberFormat="1"/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horizontal="center" wrapText="1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7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6" fillId="0" borderId="10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wrapText="1"/>
    </xf>
    <xf numFmtId="0" fontId="3" fillId="0" borderId="5" xfId="0" applyFont="1" applyBorder="1" applyAlignment="1">
      <alignment vertical="top" wrapText="1"/>
    </xf>
    <xf numFmtId="2" fontId="1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2" fontId="3" fillId="0" borderId="4" xfId="0" applyNumberFormat="1" applyFont="1" applyBorder="1" applyAlignment="1">
      <alignment horizontal="center" vertical="top" wrapText="1"/>
    </xf>
    <xf numFmtId="2" fontId="2" fillId="3" borderId="4" xfId="0" applyNumberFormat="1" applyFont="1" applyFill="1" applyBorder="1" applyAlignment="1">
      <alignment horizontal="center" vertical="top" wrapText="1"/>
    </xf>
    <xf numFmtId="2" fontId="7" fillId="0" borderId="4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2" fontId="1" fillId="0" borderId="10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2" fontId="8" fillId="4" borderId="4" xfId="0" applyNumberFormat="1" applyFont="1" applyFill="1" applyBorder="1" applyAlignment="1">
      <alignment horizontal="center" vertical="top" wrapText="1"/>
    </xf>
    <xf numFmtId="2" fontId="3" fillId="4" borderId="4" xfId="0" applyNumberFormat="1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center" vertical="top" wrapText="1"/>
    </xf>
    <xf numFmtId="2" fontId="9" fillId="0" borderId="4" xfId="0" applyNumberFormat="1" applyFont="1" applyBorder="1" applyAlignment="1">
      <alignment horizontal="center" vertical="top" wrapText="1"/>
    </xf>
    <xf numFmtId="2" fontId="3" fillId="4" borderId="4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3" fillId="4" borderId="1" xfId="0" applyNumberFormat="1" applyFont="1" applyFill="1" applyBorder="1" applyAlignment="1">
      <alignment horizontal="center" vertical="top" wrapText="1"/>
    </xf>
    <xf numFmtId="2" fontId="3" fillId="4" borderId="2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3F9E4"/>
      <color rgb="FFEAF1DD"/>
      <color rgb="FFFFFFCC"/>
      <color rgb="FFCCFFCC"/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104"/>
  <sheetViews>
    <sheetView tabSelected="1" topLeftCell="A43" workbookViewId="0">
      <selection activeCell="F56" sqref="F56"/>
    </sheetView>
  </sheetViews>
  <sheetFormatPr defaultRowHeight="15"/>
  <cols>
    <col min="2" max="2" width="36.85546875" customWidth="1"/>
    <col min="3" max="3" width="9.140625" style="3"/>
    <col min="4" max="4" width="19.7109375" style="3" customWidth="1"/>
    <col min="5" max="5" width="9.28515625" bestFit="1" customWidth="1"/>
    <col min="6" max="6" width="12.5703125" customWidth="1"/>
    <col min="7" max="7" width="12.28515625" customWidth="1"/>
    <col min="8" max="8" width="9.42578125" bestFit="1" customWidth="1"/>
  </cols>
  <sheetData>
    <row r="2" spans="2:8" ht="106.5" customHeight="1">
      <c r="B2" s="65" t="s">
        <v>94</v>
      </c>
      <c r="C2" s="65"/>
      <c r="D2" s="65"/>
      <c r="E2" s="65"/>
      <c r="F2" s="65"/>
      <c r="G2" s="65"/>
      <c r="H2" s="65"/>
    </row>
    <row r="3" spans="2:8" hidden="1"/>
    <row r="4" spans="2:8" ht="75.75" customHeight="1">
      <c r="B4" s="64" t="s">
        <v>82</v>
      </c>
      <c r="C4" s="64"/>
      <c r="D4" s="64"/>
      <c r="E4" s="64"/>
      <c r="F4" s="64"/>
      <c r="G4" s="64"/>
      <c r="H4" s="64"/>
    </row>
    <row r="5" spans="2:8" ht="15.75" customHeight="1" thickBot="1">
      <c r="B5" s="63" t="s">
        <v>23</v>
      </c>
      <c r="C5" s="63"/>
      <c r="D5" s="63"/>
      <c r="E5" s="63"/>
      <c r="F5" s="63"/>
      <c r="G5" s="63"/>
    </row>
    <row r="6" spans="2:8" ht="15.75" hidden="1" thickBot="1"/>
    <row r="7" spans="2:8">
      <c r="B7" s="17"/>
      <c r="C7" s="37"/>
      <c r="D7" s="66" t="s">
        <v>24</v>
      </c>
      <c r="E7" s="20"/>
      <c r="F7" s="69" t="s">
        <v>2</v>
      </c>
      <c r="G7" s="70"/>
      <c r="H7" s="71"/>
    </row>
    <row r="8" spans="2:8" ht="57.75" thickBot="1">
      <c r="B8" s="18"/>
      <c r="C8" s="38"/>
      <c r="D8" s="67"/>
      <c r="E8" s="22" t="s">
        <v>25</v>
      </c>
      <c r="F8" s="72"/>
      <c r="G8" s="73"/>
      <c r="H8" s="74"/>
    </row>
    <row r="9" spans="2:8" ht="43.5" thickBot="1">
      <c r="B9" s="19" t="s">
        <v>1</v>
      </c>
      <c r="C9" s="39" t="s">
        <v>0</v>
      </c>
      <c r="D9" s="68"/>
      <c r="E9" s="21"/>
      <c r="F9" s="5" t="s">
        <v>83</v>
      </c>
      <c r="G9" s="5" t="s">
        <v>43</v>
      </c>
      <c r="H9" s="5" t="s">
        <v>79</v>
      </c>
    </row>
    <row r="10" spans="2:8" ht="16.5" thickBot="1">
      <c r="B10" s="12">
        <v>1</v>
      </c>
      <c r="C10" s="31" t="s">
        <v>84</v>
      </c>
      <c r="D10" s="31" t="s">
        <v>85</v>
      </c>
      <c r="E10" s="31" t="s">
        <v>86</v>
      </c>
      <c r="F10" s="31" t="s">
        <v>87</v>
      </c>
      <c r="G10" s="31" t="s">
        <v>88</v>
      </c>
      <c r="H10" s="31" t="s">
        <v>89</v>
      </c>
    </row>
    <row r="11" spans="2:8" ht="16.5" thickBot="1">
      <c r="B11" s="4" t="s">
        <v>3</v>
      </c>
      <c r="C11" s="32" t="s">
        <v>57</v>
      </c>
      <c r="D11" s="32"/>
      <c r="E11" s="2"/>
      <c r="F11" s="45">
        <f>SUM(F12,F15,F20,F23,F26,F29)</f>
        <v>2899.8</v>
      </c>
      <c r="G11" s="45">
        <f t="shared" ref="G11:H11" si="0">SUM(G12,G15,G20,G23,G26,G29)</f>
        <v>2781.7000000000003</v>
      </c>
      <c r="H11" s="45">
        <f t="shared" si="0"/>
        <v>2907.1000000000004</v>
      </c>
    </row>
    <row r="12" spans="2:8" ht="51.75" customHeight="1" thickBot="1">
      <c r="B12" s="10" t="s">
        <v>26</v>
      </c>
      <c r="C12" s="33" t="s">
        <v>58</v>
      </c>
      <c r="D12" s="33"/>
      <c r="E12" s="7"/>
      <c r="F12" s="44">
        <f>SUM(F13)</f>
        <v>720.2</v>
      </c>
      <c r="G12" s="44">
        <f t="shared" ref="G12:H13" si="1">SUM(G13)</f>
        <v>720.2</v>
      </c>
      <c r="H12" s="44">
        <f t="shared" si="1"/>
        <v>720.2</v>
      </c>
    </row>
    <row r="13" spans="2:8" ht="72.75" customHeight="1" thickBot="1">
      <c r="B13" s="42" t="s">
        <v>95</v>
      </c>
      <c r="C13" s="33" t="s">
        <v>58</v>
      </c>
      <c r="D13" s="33" t="s">
        <v>28</v>
      </c>
      <c r="E13" s="7"/>
      <c r="F13" s="44">
        <f>SUM(F14)</f>
        <v>720.2</v>
      </c>
      <c r="G13" s="44">
        <f t="shared" si="1"/>
        <v>720.2</v>
      </c>
      <c r="H13" s="44">
        <f t="shared" si="1"/>
        <v>720.2</v>
      </c>
    </row>
    <row r="14" spans="2:8" ht="126.75" thickBot="1">
      <c r="B14" s="11" t="s">
        <v>27</v>
      </c>
      <c r="C14" s="34" t="s">
        <v>58</v>
      </c>
      <c r="D14" s="34" t="s">
        <v>28</v>
      </c>
      <c r="E14" s="1">
        <v>100</v>
      </c>
      <c r="F14" s="25">
        <v>720.2</v>
      </c>
      <c r="G14" s="25">
        <v>720.2</v>
      </c>
      <c r="H14" s="25">
        <v>720.2</v>
      </c>
    </row>
    <row r="15" spans="2:8" ht="79.5" thickBot="1">
      <c r="B15" s="10" t="s">
        <v>29</v>
      </c>
      <c r="C15" s="33" t="s">
        <v>59</v>
      </c>
      <c r="D15" s="33"/>
      <c r="E15" s="7"/>
      <c r="F15" s="28">
        <f>SUM(F16)</f>
        <v>1844.6000000000001</v>
      </c>
      <c r="G15" s="28">
        <f t="shared" ref="G15:H15" si="2">SUM(G16)</f>
        <v>1923.6000000000001</v>
      </c>
      <c r="H15" s="28">
        <f t="shared" si="2"/>
        <v>1919.9</v>
      </c>
    </row>
    <row r="16" spans="2:8" ht="63.75" thickBot="1">
      <c r="B16" s="42" t="s">
        <v>95</v>
      </c>
      <c r="C16" s="33" t="s">
        <v>59</v>
      </c>
      <c r="D16" s="33" t="s">
        <v>28</v>
      </c>
      <c r="E16" s="7"/>
      <c r="F16" s="44">
        <f>SUM(F17,F18)</f>
        <v>1844.6000000000001</v>
      </c>
      <c r="G16" s="44">
        <f t="shared" ref="G16:H16" si="3">SUM(G17,G18)</f>
        <v>1923.6000000000001</v>
      </c>
      <c r="H16" s="44">
        <f t="shared" si="3"/>
        <v>1919.9</v>
      </c>
    </row>
    <row r="17" spans="2:8" ht="126.75" thickBot="1">
      <c r="B17" s="11" t="s">
        <v>27</v>
      </c>
      <c r="C17" s="34" t="s">
        <v>59</v>
      </c>
      <c r="D17" s="34" t="s">
        <v>28</v>
      </c>
      <c r="E17" s="1">
        <v>100</v>
      </c>
      <c r="F17" s="25">
        <v>1601.9</v>
      </c>
      <c r="G17" s="25">
        <v>1921.2</v>
      </c>
      <c r="H17" s="25">
        <v>1917.5</v>
      </c>
    </row>
    <row r="18" spans="2:8" ht="48" thickBot="1">
      <c r="B18" s="11" t="s">
        <v>30</v>
      </c>
      <c r="C18" s="34" t="s">
        <v>59</v>
      </c>
      <c r="D18" s="34" t="s">
        <v>28</v>
      </c>
      <c r="E18" s="1">
        <v>200</v>
      </c>
      <c r="F18" s="25">
        <v>242.7</v>
      </c>
      <c r="G18" s="25">
        <v>2.4</v>
      </c>
      <c r="H18" s="25">
        <v>2.4</v>
      </c>
    </row>
    <row r="19" spans="2:8" ht="16.5" thickBot="1">
      <c r="B19" s="11" t="s">
        <v>31</v>
      </c>
      <c r="C19" s="34" t="s">
        <v>59</v>
      </c>
      <c r="D19" s="34" t="s">
        <v>28</v>
      </c>
      <c r="E19" s="1">
        <v>800</v>
      </c>
      <c r="F19" s="25">
        <v>0</v>
      </c>
      <c r="G19" s="25">
        <v>0</v>
      </c>
      <c r="H19" s="25">
        <v>0</v>
      </c>
    </row>
    <row r="20" spans="2:8" ht="79.5" thickBot="1">
      <c r="B20" s="10" t="s">
        <v>32</v>
      </c>
      <c r="C20" s="33" t="s">
        <v>60</v>
      </c>
      <c r="D20" s="33"/>
      <c r="E20" s="7"/>
      <c r="F20" s="44">
        <f>SUM(F21)</f>
        <v>33.700000000000003</v>
      </c>
      <c r="G20" s="44">
        <f t="shared" ref="G20:H21" si="4">SUM(G21)</f>
        <v>4</v>
      </c>
      <c r="H20" s="44">
        <f t="shared" si="4"/>
        <v>0</v>
      </c>
    </row>
    <row r="21" spans="2:8" ht="48" thickBot="1">
      <c r="B21" s="42" t="s">
        <v>96</v>
      </c>
      <c r="C21" s="33" t="s">
        <v>60</v>
      </c>
      <c r="D21" s="33" t="s">
        <v>34</v>
      </c>
      <c r="E21" s="7"/>
      <c r="F21" s="44">
        <f>SUM(F22)</f>
        <v>33.700000000000003</v>
      </c>
      <c r="G21" s="44">
        <f t="shared" si="4"/>
        <v>4</v>
      </c>
      <c r="H21" s="44">
        <f t="shared" si="4"/>
        <v>0</v>
      </c>
    </row>
    <row r="22" spans="2:8" ht="16.5" thickBot="1">
      <c r="B22" s="11" t="s">
        <v>33</v>
      </c>
      <c r="C22" s="34" t="s">
        <v>60</v>
      </c>
      <c r="D22" s="34" t="s">
        <v>34</v>
      </c>
      <c r="E22" s="1">
        <v>500</v>
      </c>
      <c r="F22" s="25">
        <v>33.700000000000003</v>
      </c>
      <c r="G22" s="25">
        <v>4</v>
      </c>
      <c r="H22" s="25">
        <v>0</v>
      </c>
    </row>
    <row r="23" spans="2:8" ht="32.25" thickBot="1">
      <c r="B23" s="27" t="s">
        <v>80</v>
      </c>
      <c r="C23" s="33" t="s">
        <v>81</v>
      </c>
      <c r="D23" s="34"/>
      <c r="E23" s="1"/>
      <c r="F23" s="44">
        <f>SUM(F24)</f>
        <v>105</v>
      </c>
      <c r="G23" s="44">
        <f t="shared" ref="G23:H24" si="5">SUM(G24)</f>
        <v>0</v>
      </c>
      <c r="H23" s="44">
        <f t="shared" si="5"/>
        <v>0</v>
      </c>
    </row>
    <row r="24" spans="2:8" ht="48" thickBot="1">
      <c r="B24" s="42" t="s">
        <v>100</v>
      </c>
      <c r="C24" s="33" t="s">
        <v>81</v>
      </c>
      <c r="D24" s="34" t="s">
        <v>34</v>
      </c>
      <c r="E24" s="1"/>
      <c r="F24" s="45">
        <f>SUM(F25)</f>
        <v>105</v>
      </c>
      <c r="G24" s="45">
        <f t="shared" si="5"/>
        <v>0</v>
      </c>
      <c r="H24" s="45">
        <f t="shared" si="5"/>
        <v>0</v>
      </c>
    </row>
    <row r="25" spans="2:8" ht="16.5" thickBot="1">
      <c r="B25" s="26" t="s">
        <v>31</v>
      </c>
      <c r="C25" s="34" t="s">
        <v>81</v>
      </c>
      <c r="D25" s="34" t="s">
        <v>34</v>
      </c>
      <c r="E25" s="1">
        <v>800</v>
      </c>
      <c r="F25" s="25">
        <v>105</v>
      </c>
      <c r="G25" s="25">
        <v>0</v>
      </c>
      <c r="H25" s="25">
        <v>0</v>
      </c>
    </row>
    <row r="26" spans="2:8" ht="16.5" thickBot="1">
      <c r="B26" s="10" t="s">
        <v>4</v>
      </c>
      <c r="C26" s="33" t="s">
        <v>61</v>
      </c>
      <c r="D26" s="33"/>
      <c r="E26" s="7"/>
      <c r="F26" s="44">
        <f>SUM(F27)</f>
        <v>1.5</v>
      </c>
      <c r="G26" s="44">
        <f t="shared" ref="G26:H27" si="6">SUM(G27)</f>
        <v>1</v>
      </c>
      <c r="H26" s="44">
        <f t="shared" si="6"/>
        <v>0</v>
      </c>
    </row>
    <row r="27" spans="2:8" ht="48" thickBot="1">
      <c r="B27" s="42" t="s">
        <v>96</v>
      </c>
      <c r="C27" s="33" t="s">
        <v>61</v>
      </c>
      <c r="D27" s="33" t="s">
        <v>34</v>
      </c>
      <c r="E27" s="7"/>
      <c r="F27" s="44">
        <f>SUM(F28)</f>
        <v>1.5</v>
      </c>
      <c r="G27" s="44">
        <f t="shared" si="6"/>
        <v>1</v>
      </c>
      <c r="H27" s="44">
        <f t="shared" si="6"/>
        <v>0</v>
      </c>
    </row>
    <row r="28" spans="2:8" ht="16.5" thickBot="1">
      <c r="B28" s="11" t="s">
        <v>31</v>
      </c>
      <c r="C28" s="34" t="s">
        <v>61</v>
      </c>
      <c r="D28" s="34" t="s">
        <v>34</v>
      </c>
      <c r="E28" s="1">
        <v>800</v>
      </c>
      <c r="F28" s="25">
        <v>1.5</v>
      </c>
      <c r="G28" s="25">
        <v>1</v>
      </c>
      <c r="H28" s="25">
        <v>0</v>
      </c>
    </row>
    <row r="29" spans="2:8" ht="32.25" thickBot="1">
      <c r="B29" s="10" t="s">
        <v>5</v>
      </c>
      <c r="C29" s="33" t="s">
        <v>62</v>
      </c>
      <c r="D29" s="33"/>
      <c r="E29" s="7"/>
      <c r="F29" s="44">
        <f>SUM(F30)</f>
        <v>194.8</v>
      </c>
      <c r="G29" s="44">
        <f t="shared" ref="G29:H29" si="7">SUM(G30)</f>
        <v>132.9</v>
      </c>
      <c r="H29" s="44">
        <f t="shared" si="7"/>
        <v>267</v>
      </c>
    </row>
    <row r="30" spans="2:8" ht="48" thickBot="1">
      <c r="B30" s="42" t="s">
        <v>96</v>
      </c>
      <c r="C30" s="33" t="s">
        <v>62</v>
      </c>
      <c r="D30" s="33" t="s">
        <v>34</v>
      </c>
      <c r="E30" s="7"/>
      <c r="F30" s="44">
        <f>SUM(F31:F32)</f>
        <v>194.8</v>
      </c>
      <c r="G30" s="44">
        <f t="shared" ref="G30:H30" si="8">SUM(G31:G32)</f>
        <v>132.9</v>
      </c>
      <c r="H30" s="44">
        <f t="shared" si="8"/>
        <v>267</v>
      </c>
    </row>
    <row r="31" spans="2:8" ht="48" thickBot="1">
      <c r="B31" s="11" t="s">
        <v>30</v>
      </c>
      <c r="C31" s="34" t="s">
        <v>62</v>
      </c>
      <c r="D31" s="34" t="s">
        <v>34</v>
      </c>
      <c r="E31" s="1">
        <v>200</v>
      </c>
      <c r="F31" s="25">
        <v>180.4</v>
      </c>
      <c r="G31" s="25">
        <v>0</v>
      </c>
      <c r="H31" s="25">
        <v>0</v>
      </c>
    </row>
    <row r="32" spans="2:8" ht="16.5" thickBot="1">
      <c r="B32" s="8" t="s">
        <v>31</v>
      </c>
      <c r="C32" s="34" t="s">
        <v>62</v>
      </c>
      <c r="D32" s="34" t="s">
        <v>34</v>
      </c>
      <c r="E32" s="1">
        <v>800</v>
      </c>
      <c r="F32" s="25">
        <v>14.4</v>
      </c>
      <c r="G32" s="25">
        <v>132.9</v>
      </c>
      <c r="H32" s="25">
        <v>267</v>
      </c>
    </row>
    <row r="33" spans="2:8" ht="16.5" thickBot="1">
      <c r="B33" s="4" t="s">
        <v>6</v>
      </c>
      <c r="C33" s="32" t="s">
        <v>63</v>
      </c>
      <c r="D33" s="32"/>
      <c r="E33" s="2"/>
      <c r="F33" s="45">
        <f>SUM(F35)</f>
        <v>87.2</v>
      </c>
      <c r="G33" s="45">
        <f t="shared" ref="G33:H33" si="9">SUM(G35)</f>
        <v>96</v>
      </c>
      <c r="H33" s="45">
        <f t="shared" si="9"/>
        <v>105</v>
      </c>
    </row>
    <row r="34" spans="2:8" ht="32.25" thickBot="1">
      <c r="B34" s="10" t="s">
        <v>7</v>
      </c>
      <c r="C34" s="33" t="s">
        <v>64</v>
      </c>
      <c r="D34" s="33"/>
      <c r="E34" s="7"/>
      <c r="F34" s="44">
        <f>SUM(F35)</f>
        <v>87.2</v>
      </c>
      <c r="G34" s="44">
        <f t="shared" ref="G34:H34" si="10">SUM(G35)</f>
        <v>96</v>
      </c>
      <c r="H34" s="44">
        <f t="shared" si="10"/>
        <v>105</v>
      </c>
    </row>
    <row r="35" spans="2:8" ht="53.25" customHeight="1" thickBot="1">
      <c r="B35" s="42" t="s">
        <v>96</v>
      </c>
      <c r="C35" s="33" t="s">
        <v>64</v>
      </c>
      <c r="D35" s="33" t="s">
        <v>34</v>
      </c>
      <c r="E35" s="7"/>
      <c r="F35" s="44">
        <f>SUM(F36:F37)</f>
        <v>87.2</v>
      </c>
      <c r="G35" s="44">
        <f t="shared" ref="G35:H35" si="11">SUM(G36:G37)</f>
        <v>96</v>
      </c>
      <c r="H35" s="44">
        <f t="shared" si="11"/>
        <v>105</v>
      </c>
    </row>
    <row r="36" spans="2:8" ht="126.75" thickBot="1">
      <c r="B36" s="11" t="s">
        <v>27</v>
      </c>
      <c r="C36" s="34" t="s">
        <v>64</v>
      </c>
      <c r="D36" s="34" t="s">
        <v>34</v>
      </c>
      <c r="E36" s="1">
        <v>100</v>
      </c>
      <c r="F36" s="25">
        <v>64.7</v>
      </c>
      <c r="G36" s="25">
        <v>64.7</v>
      </c>
      <c r="H36" s="25">
        <v>64.7</v>
      </c>
    </row>
    <row r="37" spans="2:8" ht="48" thickBot="1">
      <c r="B37" s="11" t="s">
        <v>30</v>
      </c>
      <c r="C37" s="34" t="s">
        <v>64</v>
      </c>
      <c r="D37" s="34" t="s">
        <v>34</v>
      </c>
      <c r="E37" s="1">
        <v>200</v>
      </c>
      <c r="F37" s="25">
        <v>22.5</v>
      </c>
      <c r="G37" s="25">
        <v>31.3</v>
      </c>
      <c r="H37" s="25">
        <v>40.299999999999997</v>
      </c>
    </row>
    <row r="38" spans="2:8" ht="48" thickBot="1">
      <c r="B38" s="4" t="s">
        <v>8</v>
      </c>
      <c r="C38" s="32" t="s">
        <v>65</v>
      </c>
      <c r="D38" s="32"/>
      <c r="E38" s="2"/>
      <c r="F38" s="29">
        <f>SUM(F39+F44)</f>
        <v>51</v>
      </c>
      <c r="G38" s="29">
        <f t="shared" ref="G38:H38" si="12">SUM(G39+G44)</f>
        <v>2.5</v>
      </c>
      <c r="H38" s="29">
        <f t="shared" si="12"/>
        <v>0</v>
      </c>
    </row>
    <row r="39" spans="2:8" ht="79.5" thickBot="1">
      <c r="B39" s="10" t="s">
        <v>47</v>
      </c>
      <c r="C39" s="33" t="s">
        <v>66</v>
      </c>
      <c r="D39" s="33"/>
      <c r="E39" s="7"/>
      <c r="F39" s="43">
        <f>SUM(F40+F42)</f>
        <v>50</v>
      </c>
      <c r="G39" s="43">
        <f t="shared" ref="G39:H39" si="13">SUM(G40+G42)</f>
        <v>1.5</v>
      </c>
      <c r="H39" s="43">
        <f t="shared" si="13"/>
        <v>0</v>
      </c>
    </row>
    <row r="40" spans="2:8" ht="126.75" thickBot="1">
      <c r="B40" s="6" t="s">
        <v>101</v>
      </c>
      <c r="C40" s="33" t="s">
        <v>66</v>
      </c>
      <c r="D40" s="33" t="s">
        <v>35</v>
      </c>
      <c r="E40" s="7"/>
      <c r="F40" s="43">
        <f>SUM(F41)</f>
        <v>42.5</v>
      </c>
      <c r="G40" s="43">
        <f t="shared" ref="G40:H40" si="14">SUM(G41)</f>
        <v>1.5</v>
      </c>
      <c r="H40" s="43">
        <f t="shared" si="14"/>
        <v>0</v>
      </c>
    </row>
    <row r="41" spans="2:8" ht="48" thickBot="1">
      <c r="B41" s="14" t="s">
        <v>30</v>
      </c>
      <c r="C41" s="34" t="s">
        <v>66</v>
      </c>
      <c r="D41" s="34" t="s">
        <v>35</v>
      </c>
      <c r="E41" s="1">
        <v>200</v>
      </c>
      <c r="F41" s="25">
        <v>42.5</v>
      </c>
      <c r="G41" s="25">
        <v>1.5</v>
      </c>
      <c r="H41" s="25">
        <v>0</v>
      </c>
    </row>
    <row r="42" spans="2:8" ht="48" thickBot="1">
      <c r="B42" s="15" t="s">
        <v>96</v>
      </c>
      <c r="C42" s="33" t="s">
        <v>66</v>
      </c>
      <c r="D42" s="33" t="s">
        <v>34</v>
      </c>
      <c r="E42" s="7"/>
      <c r="F42" s="44">
        <f>SUM(F43)</f>
        <v>7.5</v>
      </c>
      <c r="G42" s="44">
        <f t="shared" ref="G42:H42" si="15">SUM(G43)</f>
        <v>0</v>
      </c>
      <c r="H42" s="44">
        <f t="shared" si="15"/>
        <v>0</v>
      </c>
    </row>
    <row r="43" spans="2:8" ht="16.5" thickBot="1">
      <c r="B43" s="14" t="s">
        <v>33</v>
      </c>
      <c r="C43" s="34" t="s">
        <v>66</v>
      </c>
      <c r="D43" s="34" t="s">
        <v>34</v>
      </c>
      <c r="E43" s="1">
        <v>500</v>
      </c>
      <c r="F43" s="25">
        <v>7.5</v>
      </c>
      <c r="G43" s="25">
        <v>0</v>
      </c>
      <c r="H43" s="25">
        <v>0</v>
      </c>
    </row>
    <row r="44" spans="2:8" ht="63.75" thickBot="1">
      <c r="B44" s="15" t="s">
        <v>9</v>
      </c>
      <c r="C44" s="33" t="s">
        <v>67</v>
      </c>
      <c r="D44" s="33"/>
      <c r="E44" s="7"/>
      <c r="F44" s="44">
        <f>SUM(F45)</f>
        <v>1</v>
      </c>
      <c r="G44" s="44">
        <f t="shared" ref="G44:H45" si="16">SUM(G45)</f>
        <v>1</v>
      </c>
      <c r="H44" s="44">
        <f t="shared" si="16"/>
        <v>0</v>
      </c>
    </row>
    <row r="45" spans="2:8" ht="126.75" thickBot="1">
      <c r="B45" s="6" t="s">
        <v>102</v>
      </c>
      <c r="C45" s="33" t="s">
        <v>67</v>
      </c>
      <c r="D45" s="33" t="s">
        <v>36</v>
      </c>
      <c r="E45" s="7"/>
      <c r="F45" s="44">
        <f>SUM(F46)</f>
        <v>1</v>
      </c>
      <c r="G45" s="44">
        <f t="shared" si="16"/>
        <v>1</v>
      </c>
      <c r="H45" s="44">
        <f t="shared" si="16"/>
        <v>0</v>
      </c>
    </row>
    <row r="46" spans="2:8" ht="48" thickBot="1">
      <c r="B46" s="14" t="s">
        <v>30</v>
      </c>
      <c r="C46" s="34" t="s">
        <v>67</v>
      </c>
      <c r="D46" s="34" t="s">
        <v>36</v>
      </c>
      <c r="E46" s="1">
        <v>200</v>
      </c>
      <c r="F46" s="25">
        <v>1</v>
      </c>
      <c r="G46" s="25">
        <v>1</v>
      </c>
      <c r="H46" s="25">
        <v>0</v>
      </c>
    </row>
    <row r="47" spans="2:8" ht="16.5" thickBot="1">
      <c r="B47" s="4" t="s">
        <v>10</v>
      </c>
      <c r="C47" s="32" t="s">
        <v>68</v>
      </c>
      <c r="D47" s="32"/>
      <c r="E47" s="2"/>
      <c r="F47" s="45">
        <f>SUM(F48+F55)</f>
        <v>2380.3999999999996</v>
      </c>
      <c r="G47" s="45">
        <f t="shared" ref="G47:H47" si="17">SUM(G48+G55)</f>
        <v>1393.9</v>
      </c>
      <c r="H47" s="45">
        <f t="shared" si="17"/>
        <v>1447</v>
      </c>
    </row>
    <row r="48" spans="2:8" ht="32.25" thickBot="1">
      <c r="B48" s="10" t="s">
        <v>11</v>
      </c>
      <c r="C48" s="33" t="s">
        <v>69</v>
      </c>
      <c r="D48" s="33"/>
      <c r="E48" s="7"/>
      <c r="F48" s="44">
        <f>SUM(F49+F51)</f>
        <v>2329.8999999999996</v>
      </c>
      <c r="G48" s="44">
        <f t="shared" ref="G48:H48" si="18">SUM(G49+G51)</f>
        <v>1393.9</v>
      </c>
      <c r="H48" s="44">
        <f t="shared" si="18"/>
        <v>1447</v>
      </c>
    </row>
    <row r="49" spans="2:8" ht="111" thickBot="1">
      <c r="B49" s="16" t="s">
        <v>97</v>
      </c>
      <c r="C49" s="33" t="s">
        <v>69</v>
      </c>
      <c r="D49" s="33" t="s">
        <v>37</v>
      </c>
      <c r="E49" s="7"/>
      <c r="F49" s="44">
        <f>SUM(F50)</f>
        <v>779.3</v>
      </c>
      <c r="G49" s="44">
        <f t="shared" ref="G49:H49" si="19">SUM(G50)</f>
        <v>814.6</v>
      </c>
      <c r="H49" s="44">
        <f t="shared" si="19"/>
        <v>867.7</v>
      </c>
    </row>
    <row r="50" spans="2:8" ht="48" thickBot="1">
      <c r="B50" s="11" t="s">
        <v>30</v>
      </c>
      <c r="C50" s="34" t="s">
        <v>69</v>
      </c>
      <c r="D50" s="34" t="s">
        <v>37</v>
      </c>
      <c r="E50" s="1">
        <v>200</v>
      </c>
      <c r="F50" s="25">
        <v>779.3</v>
      </c>
      <c r="G50" s="25">
        <v>814.6</v>
      </c>
      <c r="H50" s="25">
        <v>867.7</v>
      </c>
    </row>
    <row r="51" spans="2:8" ht="48" thickBot="1">
      <c r="B51" s="42" t="s">
        <v>91</v>
      </c>
      <c r="C51" s="33" t="s">
        <v>69</v>
      </c>
      <c r="D51" s="33" t="s">
        <v>34</v>
      </c>
      <c r="E51" s="7"/>
      <c r="F51" s="44">
        <f>SUM(F52:F54)</f>
        <v>1550.6</v>
      </c>
      <c r="G51" s="44">
        <f t="shared" ref="G51:H51" si="20">SUM(G52:G54)</f>
        <v>579.29999999999995</v>
      </c>
      <c r="H51" s="44">
        <f t="shared" si="20"/>
        <v>579.29999999999995</v>
      </c>
    </row>
    <row r="52" spans="2:8" ht="31.5" customHeight="1">
      <c r="B52" s="57" t="s">
        <v>30</v>
      </c>
      <c r="C52" s="59" t="s">
        <v>69</v>
      </c>
      <c r="D52" s="59" t="s">
        <v>34</v>
      </c>
      <c r="E52" s="61">
        <v>200</v>
      </c>
      <c r="F52" s="49">
        <v>1510.6</v>
      </c>
      <c r="G52" s="49">
        <v>579.29999999999995</v>
      </c>
      <c r="H52" s="49">
        <v>579.29999999999995</v>
      </c>
    </row>
    <row r="53" spans="2:8" ht="15.75" thickBot="1">
      <c r="B53" s="58"/>
      <c r="C53" s="60"/>
      <c r="D53" s="60"/>
      <c r="E53" s="62"/>
      <c r="F53" s="50"/>
      <c r="G53" s="50"/>
      <c r="H53" s="50"/>
    </row>
    <row r="54" spans="2:8" ht="16.5" thickBot="1">
      <c r="B54" s="41" t="s">
        <v>33</v>
      </c>
      <c r="C54" s="34" t="s">
        <v>69</v>
      </c>
      <c r="D54" s="34" t="s">
        <v>34</v>
      </c>
      <c r="E54" s="1">
        <v>500</v>
      </c>
      <c r="F54" s="25">
        <v>40</v>
      </c>
      <c r="G54" s="25">
        <v>0</v>
      </c>
      <c r="H54" s="25">
        <v>0</v>
      </c>
    </row>
    <row r="55" spans="2:8" ht="32.25" thickBot="1">
      <c r="B55" s="4" t="s">
        <v>12</v>
      </c>
      <c r="C55" s="33" t="s">
        <v>70</v>
      </c>
      <c r="D55" s="33"/>
      <c r="E55" s="7"/>
      <c r="F55" s="44">
        <f>SUM(F56)</f>
        <v>50.5</v>
      </c>
      <c r="G55" s="44">
        <f t="shared" ref="G55:H55" si="21">SUM(G56)</f>
        <v>0</v>
      </c>
      <c r="H55" s="44">
        <f t="shared" si="21"/>
        <v>0</v>
      </c>
    </row>
    <row r="56" spans="2:8" ht="79.5" thickBot="1">
      <c r="B56" s="41" t="s">
        <v>92</v>
      </c>
      <c r="C56" s="34" t="s">
        <v>70</v>
      </c>
      <c r="D56" s="34" t="s">
        <v>90</v>
      </c>
      <c r="E56" s="1"/>
      <c r="F56" s="25">
        <f>SUM(F57)</f>
        <v>50.5</v>
      </c>
      <c r="G56" s="25">
        <v>0</v>
      </c>
      <c r="H56" s="25">
        <v>0</v>
      </c>
    </row>
    <row r="57" spans="2:8" ht="48" thickBot="1">
      <c r="B57" s="41" t="s">
        <v>30</v>
      </c>
      <c r="C57" s="34" t="s">
        <v>70</v>
      </c>
      <c r="D57" s="34" t="s">
        <v>90</v>
      </c>
      <c r="E57" s="1">
        <v>200</v>
      </c>
      <c r="F57" s="25">
        <v>50.5</v>
      </c>
      <c r="G57" s="25">
        <v>0</v>
      </c>
      <c r="H57" s="25">
        <v>0</v>
      </c>
    </row>
    <row r="58" spans="2:8" ht="32.25" thickBot="1">
      <c r="B58" s="4" t="s">
        <v>13</v>
      </c>
      <c r="C58" s="32" t="s">
        <v>71</v>
      </c>
      <c r="D58" s="34"/>
      <c r="E58" s="1"/>
      <c r="F58" s="44">
        <f>SUM(F59,F63)</f>
        <v>306.39999999999998</v>
      </c>
      <c r="G58" s="44">
        <f t="shared" ref="G58:H58" si="22">SUM(G59,G63)</f>
        <v>184</v>
      </c>
      <c r="H58" s="44">
        <f t="shared" si="22"/>
        <v>150</v>
      </c>
    </row>
    <row r="59" spans="2:8" ht="16.5" thickBot="1">
      <c r="B59" s="10" t="s">
        <v>14</v>
      </c>
      <c r="C59" s="33" t="s">
        <v>72</v>
      </c>
      <c r="D59" s="35"/>
      <c r="E59" s="9"/>
      <c r="F59" s="44">
        <f>SUM(F60)</f>
        <v>50</v>
      </c>
      <c r="G59" s="44">
        <f t="shared" ref="G59:H60" si="23">SUM(G60)</f>
        <v>0</v>
      </c>
      <c r="H59" s="44">
        <f t="shared" si="23"/>
        <v>0</v>
      </c>
    </row>
    <row r="60" spans="2:8" ht="64.5" customHeight="1" thickBot="1">
      <c r="B60" s="16" t="s">
        <v>103</v>
      </c>
      <c r="C60" s="33" t="s">
        <v>72</v>
      </c>
      <c r="D60" s="33" t="s">
        <v>93</v>
      </c>
      <c r="E60" s="9"/>
      <c r="F60" s="44">
        <f>SUM(F61:F62)</f>
        <v>50</v>
      </c>
      <c r="G60" s="44">
        <f t="shared" si="23"/>
        <v>0</v>
      </c>
      <c r="H60" s="44">
        <f t="shared" si="23"/>
        <v>0</v>
      </c>
    </row>
    <row r="61" spans="2:8" ht="40.5" customHeight="1" thickBot="1">
      <c r="B61" s="41" t="s">
        <v>30</v>
      </c>
      <c r="C61" s="33" t="s">
        <v>72</v>
      </c>
      <c r="D61" s="33" t="s">
        <v>93</v>
      </c>
      <c r="E61" s="1">
        <v>200</v>
      </c>
      <c r="F61" s="25">
        <v>11.2</v>
      </c>
      <c r="G61" s="46">
        <v>0</v>
      </c>
      <c r="H61" s="46">
        <v>0</v>
      </c>
    </row>
    <row r="62" spans="2:8" ht="40.5" customHeight="1" thickBot="1">
      <c r="B62" s="48" t="s">
        <v>31</v>
      </c>
      <c r="C62" s="33" t="s">
        <v>72</v>
      </c>
      <c r="D62" s="33" t="s">
        <v>93</v>
      </c>
      <c r="E62" s="1">
        <v>800</v>
      </c>
      <c r="F62" s="25">
        <v>38.799999999999997</v>
      </c>
      <c r="G62" s="46">
        <v>0</v>
      </c>
      <c r="H62" s="46">
        <v>0</v>
      </c>
    </row>
    <row r="63" spans="2:8" ht="38.25" customHeight="1" thickBot="1">
      <c r="B63" s="10" t="s">
        <v>15</v>
      </c>
      <c r="C63" s="33" t="s">
        <v>73</v>
      </c>
      <c r="D63" s="35"/>
      <c r="E63" s="9"/>
      <c r="F63" s="44">
        <f>SUM(F64,F66,F71)</f>
        <v>256.39999999999998</v>
      </c>
      <c r="G63" s="44">
        <f t="shared" ref="G63:H63" si="24">SUM(G64,G66,G71)</f>
        <v>184</v>
      </c>
      <c r="H63" s="44">
        <f t="shared" si="24"/>
        <v>150</v>
      </c>
    </row>
    <row r="64" spans="2:8" ht="111" thickBot="1">
      <c r="B64" s="42" t="s">
        <v>104</v>
      </c>
      <c r="C64" s="33" t="s">
        <v>73</v>
      </c>
      <c r="D64" s="33" t="s">
        <v>38</v>
      </c>
      <c r="E64" s="9"/>
      <c r="F64" s="44">
        <f>SUM(F65)</f>
        <v>29.8</v>
      </c>
      <c r="G64" s="44">
        <f t="shared" ref="G64:H64" si="25">SUM(G65)</f>
        <v>34</v>
      </c>
      <c r="H64" s="44">
        <f t="shared" si="25"/>
        <v>0</v>
      </c>
    </row>
    <row r="65" spans="2:8" ht="126.75" thickBot="1">
      <c r="B65" s="11" t="s">
        <v>27</v>
      </c>
      <c r="C65" s="34" t="s">
        <v>73</v>
      </c>
      <c r="D65" s="34" t="s">
        <v>38</v>
      </c>
      <c r="E65" s="1">
        <v>100</v>
      </c>
      <c r="F65" s="25">
        <v>29.8</v>
      </c>
      <c r="G65" s="25">
        <v>34</v>
      </c>
      <c r="H65" s="25">
        <v>0</v>
      </c>
    </row>
    <row r="66" spans="2:8" ht="63.75" thickBot="1">
      <c r="B66" s="42" t="s">
        <v>98</v>
      </c>
      <c r="C66" s="33" t="s">
        <v>73</v>
      </c>
      <c r="D66" s="33" t="s">
        <v>39</v>
      </c>
      <c r="E66" s="9"/>
      <c r="F66" s="44">
        <f>SUM(F67,F69)</f>
        <v>59.900000000000006</v>
      </c>
      <c r="G66" s="44">
        <f t="shared" ref="G66:H66" si="26">SUM(G67,G69)</f>
        <v>0</v>
      </c>
      <c r="H66" s="44">
        <f t="shared" si="26"/>
        <v>0</v>
      </c>
    </row>
    <row r="67" spans="2:8" ht="32.25" thickBot="1">
      <c r="B67" s="4" t="s">
        <v>48</v>
      </c>
      <c r="C67" s="32" t="s">
        <v>73</v>
      </c>
      <c r="D67" s="32" t="s">
        <v>49</v>
      </c>
      <c r="E67" s="1"/>
      <c r="F67" s="45">
        <f>SUM(F68)</f>
        <v>35.1</v>
      </c>
      <c r="G67" s="45">
        <f t="shared" ref="G67:H67" si="27">SUM(G68)</f>
        <v>0</v>
      </c>
      <c r="H67" s="45">
        <f t="shared" si="27"/>
        <v>0</v>
      </c>
    </row>
    <row r="68" spans="2:8" ht="48" thickBot="1">
      <c r="B68" s="11" t="s">
        <v>30</v>
      </c>
      <c r="C68" s="34" t="s">
        <v>73</v>
      </c>
      <c r="D68" s="34" t="s">
        <v>49</v>
      </c>
      <c r="E68" s="1">
        <v>200</v>
      </c>
      <c r="F68" s="25">
        <v>35.1</v>
      </c>
      <c r="G68" s="25">
        <v>0</v>
      </c>
      <c r="H68" s="25">
        <v>0</v>
      </c>
    </row>
    <row r="69" spans="2:8" ht="48" thickBot="1">
      <c r="B69" s="4" t="s">
        <v>44</v>
      </c>
      <c r="C69" s="32" t="s">
        <v>73</v>
      </c>
      <c r="D69" s="32" t="s">
        <v>40</v>
      </c>
      <c r="E69" s="1"/>
      <c r="F69" s="45">
        <f>SUM(F70)</f>
        <v>24.8</v>
      </c>
      <c r="G69" s="45">
        <f t="shared" ref="G69:H69" si="28">SUM(G70)</f>
        <v>0</v>
      </c>
      <c r="H69" s="45">
        <f t="shared" si="28"/>
        <v>0</v>
      </c>
    </row>
    <row r="70" spans="2:8" ht="48" thickBot="1">
      <c r="B70" s="11" t="s">
        <v>30</v>
      </c>
      <c r="C70" s="34" t="s">
        <v>73</v>
      </c>
      <c r="D70" s="34" t="s">
        <v>40</v>
      </c>
      <c r="E70" s="1">
        <v>200</v>
      </c>
      <c r="F70" s="25">
        <v>24.8</v>
      </c>
      <c r="G70" s="25">
        <v>0</v>
      </c>
      <c r="H70" s="25">
        <v>0</v>
      </c>
    </row>
    <row r="71" spans="2:8" ht="48" thickBot="1">
      <c r="B71" s="42" t="s">
        <v>96</v>
      </c>
      <c r="C71" s="33" t="s">
        <v>73</v>
      </c>
      <c r="D71" s="33" t="s">
        <v>34</v>
      </c>
      <c r="E71" s="7"/>
      <c r="F71" s="44">
        <f>SUM(F72)</f>
        <v>166.7</v>
      </c>
      <c r="G71" s="44">
        <f t="shared" ref="G71:H71" si="29">SUM(G72)</f>
        <v>150</v>
      </c>
      <c r="H71" s="44">
        <f t="shared" si="29"/>
        <v>150</v>
      </c>
    </row>
    <row r="72" spans="2:8" ht="48" thickBot="1">
      <c r="B72" s="11" t="s">
        <v>30</v>
      </c>
      <c r="C72" s="34" t="s">
        <v>73</v>
      </c>
      <c r="D72" s="34" t="s">
        <v>34</v>
      </c>
      <c r="E72" s="1">
        <v>200</v>
      </c>
      <c r="F72" s="25">
        <v>166.7</v>
      </c>
      <c r="G72" s="25">
        <v>150</v>
      </c>
      <c r="H72" s="25">
        <v>150</v>
      </c>
    </row>
    <row r="73" spans="2:8" ht="16.5" thickBot="1">
      <c r="B73" s="4" t="s">
        <v>16</v>
      </c>
      <c r="C73" s="32" t="s">
        <v>74</v>
      </c>
      <c r="D73" s="32"/>
      <c r="E73" s="1"/>
      <c r="F73" s="45">
        <f>SUM(F74)</f>
        <v>1</v>
      </c>
      <c r="G73" s="45">
        <f t="shared" ref="G73:H73" si="30">SUM(G74)</f>
        <v>1</v>
      </c>
      <c r="H73" s="45">
        <f t="shared" si="30"/>
        <v>0</v>
      </c>
    </row>
    <row r="74" spans="2:8" ht="16.5" thickBot="1">
      <c r="B74" s="10" t="s">
        <v>17</v>
      </c>
      <c r="C74" s="33" t="s">
        <v>75</v>
      </c>
      <c r="D74" s="33"/>
      <c r="E74" s="7"/>
      <c r="F74" s="44">
        <f>SUM(F75+F77+F79)</f>
        <v>1</v>
      </c>
      <c r="G74" s="44">
        <f t="shared" ref="G74:H74" si="31">SUM(G75+G77+G79)</f>
        <v>1</v>
      </c>
      <c r="H74" s="44">
        <f t="shared" si="31"/>
        <v>0</v>
      </c>
    </row>
    <row r="75" spans="2:8" ht="95.25" thickBot="1">
      <c r="B75" s="42" t="s">
        <v>105</v>
      </c>
      <c r="C75" s="33" t="s">
        <v>75</v>
      </c>
      <c r="D75" s="33" t="s">
        <v>45</v>
      </c>
      <c r="E75" s="7"/>
      <c r="F75" s="44">
        <f>SUM(F76)</f>
        <v>0.5</v>
      </c>
      <c r="G75" s="44">
        <f t="shared" ref="G75:H75" si="32">SUM(G76)</f>
        <v>0.5</v>
      </c>
      <c r="H75" s="44">
        <f t="shared" si="32"/>
        <v>0</v>
      </c>
    </row>
    <row r="76" spans="2:8" ht="48" thickBot="1">
      <c r="B76" s="11" t="s">
        <v>30</v>
      </c>
      <c r="C76" s="34" t="s">
        <v>75</v>
      </c>
      <c r="D76" s="34" t="s">
        <v>45</v>
      </c>
      <c r="E76" s="1">
        <v>200</v>
      </c>
      <c r="F76" s="25">
        <v>0.5</v>
      </c>
      <c r="G76" s="25">
        <v>0.5</v>
      </c>
      <c r="H76" s="25">
        <v>0</v>
      </c>
    </row>
    <row r="77" spans="2:8" ht="126.75" thickBot="1">
      <c r="B77" s="15" t="s">
        <v>106</v>
      </c>
      <c r="C77" s="33" t="s">
        <v>75</v>
      </c>
      <c r="D77" s="33" t="s">
        <v>46</v>
      </c>
      <c r="E77" s="9"/>
      <c r="F77" s="44">
        <f>SUM(F78)</f>
        <v>0.5</v>
      </c>
      <c r="G77" s="44">
        <f t="shared" ref="G77:H77" si="33">SUM(G78)</f>
        <v>0.5</v>
      </c>
      <c r="H77" s="44">
        <f t="shared" si="33"/>
        <v>0</v>
      </c>
    </row>
    <row r="78" spans="2:8" ht="48" thickBot="1">
      <c r="B78" s="14" t="s">
        <v>30</v>
      </c>
      <c r="C78" s="34" t="s">
        <v>75</v>
      </c>
      <c r="D78" s="34" t="s">
        <v>46</v>
      </c>
      <c r="E78" s="1">
        <v>200</v>
      </c>
      <c r="F78" s="25">
        <v>0.5</v>
      </c>
      <c r="G78" s="25">
        <v>0.5</v>
      </c>
      <c r="H78" s="25">
        <v>0</v>
      </c>
    </row>
    <row r="79" spans="2:8" ht="38.25" customHeight="1" thickBot="1">
      <c r="B79" s="10" t="s">
        <v>50</v>
      </c>
      <c r="C79" s="33" t="s">
        <v>75</v>
      </c>
      <c r="D79" s="33" t="s">
        <v>34</v>
      </c>
      <c r="E79" s="9"/>
      <c r="F79" s="44">
        <f>SUM(F80)</f>
        <v>0</v>
      </c>
      <c r="G79" s="44">
        <f t="shared" ref="G79:H79" si="34">SUM(G80)</f>
        <v>0</v>
      </c>
      <c r="H79" s="44">
        <f t="shared" si="34"/>
        <v>0</v>
      </c>
    </row>
    <row r="80" spans="2:8" ht="18.75" customHeight="1" thickBot="1">
      <c r="B80" s="11" t="s">
        <v>30</v>
      </c>
      <c r="C80" s="34" t="s">
        <v>75</v>
      </c>
      <c r="D80" s="34" t="s">
        <v>34</v>
      </c>
      <c r="E80" s="1">
        <v>200</v>
      </c>
      <c r="F80" s="25">
        <v>0</v>
      </c>
      <c r="G80" s="25">
        <v>0</v>
      </c>
      <c r="H80" s="25">
        <v>0</v>
      </c>
    </row>
    <row r="81" spans="2:8" ht="16.5" thickBot="1">
      <c r="B81" s="4" t="s">
        <v>41</v>
      </c>
      <c r="C81" s="32" t="s">
        <v>76</v>
      </c>
      <c r="D81" s="32"/>
      <c r="E81" s="1"/>
      <c r="F81" s="45">
        <f>SUM(F82+F88)</f>
        <v>1625.6000000000001</v>
      </c>
      <c r="G81" s="45">
        <f t="shared" ref="G81:H81" si="35">SUM(G82+G88)</f>
        <v>856.9</v>
      </c>
      <c r="H81" s="45">
        <f t="shared" si="35"/>
        <v>731.8</v>
      </c>
    </row>
    <row r="82" spans="2:8" ht="16.5" thickBot="1">
      <c r="B82" s="10" t="s">
        <v>18</v>
      </c>
      <c r="C82" s="33" t="s">
        <v>77</v>
      </c>
      <c r="D82" s="33"/>
      <c r="E82" s="9"/>
      <c r="F82" s="44">
        <f>SUM(F83+F85)</f>
        <v>1625.1000000000001</v>
      </c>
      <c r="G82" s="44">
        <f t="shared" ref="G82:H82" si="36">SUM(G83+G85)</f>
        <v>856.4</v>
      </c>
      <c r="H82" s="44">
        <f t="shared" si="36"/>
        <v>731.8</v>
      </c>
    </row>
    <row r="83" spans="2:8" ht="142.5" thickBot="1">
      <c r="B83" s="42" t="s">
        <v>107</v>
      </c>
      <c r="C83" s="36" t="s">
        <v>77</v>
      </c>
      <c r="D83" s="36" t="s">
        <v>51</v>
      </c>
      <c r="E83" s="23"/>
      <c r="F83" s="47">
        <f>SUM(F84)</f>
        <v>0</v>
      </c>
      <c r="G83" s="47">
        <f t="shared" ref="G83:H83" si="37">SUM(G84)</f>
        <v>0</v>
      </c>
      <c r="H83" s="47">
        <f t="shared" si="37"/>
        <v>0</v>
      </c>
    </row>
    <row r="84" spans="2:8" ht="48" thickBot="1">
      <c r="B84" s="11" t="s">
        <v>30</v>
      </c>
      <c r="C84" s="31" t="s">
        <v>77</v>
      </c>
      <c r="D84" s="31" t="s">
        <v>51</v>
      </c>
      <c r="E84" s="13">
        <v>200</v>
      </c>
      <c r="F84" s="30"/>
      <c r="G84" s="30"/>
      <c r="H84" s="30"/>
    </row>
    <row r="85" spans="2:8" ht="48" thickBot="1">
      <c r="B85" s="42" t="s">
        <v>96</v>
      </c>
      <c r="C85" s="33" t="s">
        <v>77</v>
      </c>
      <c r="D85" s="33" t="s">
        <v>34</v>
      </c>
      <c r="E85" s="7"/>
      <c r="F85" s="44">
        <f>SUM(F86:F87)</f>
        <v>1625.1000000000001</v>
      </c>
      <c r="G85" s="44">
        <f t="shared" ref="G85:H85" si="38">SUM(G86:G87)</f>
        <v>856.4</v>
      </c>
      <c r="H85" s="44">
        <f t="shared" si="38"/>
        <v>731.8</v>
      </c>
    </row>
    <row r="86" spans="2:8" ht="126.75" thickBot="1">
      <c r="B86" s="11" t="s">
        <v>27</v>
      </c>
      <c r="C86" s="34" t="s">
        <v>77</v>
      </c>
      <c r="D86" s="34" t="s">
        <v>34</v>
      </c>
      <c r="E86" s="1">
        <v>100</v>
      </c>
      <c r="F86" s="25">
        <v>1474.2</v>
      </c>
      <c r="G86" s="25">
        <v>776.8</v>
      </c>
      <c r="H86" s="25">
        <v>731.8</v>
      </c>
    </row>
    <row r="87" spans="2:8" ht="48" thickBot="1">
      <c r="B87" s="11" t="s">
        <v>30</v>
      </c>
      <c r="C87" s="34" t="s">
        <v>77</v>
      </c>
      <c r="D87" s="34" t="s">
        <v>34</v>
      </c>
      <c r="E87" s="1">
        <v>200</v>
      </c>
      <c r="F87" s="25">
        <v>150.9</v>
      </c>
      <c r="G87" s="25">
        <v>79.599999999999994</v>
      </c>
      <c r="H87" s="25">
        <v>0</v>
      </c>
    </row>
    <row r="88" spans="2:8" ht="31.5">
      <c r="B88" s="24" t="s">
        <v>52</v>
      </c>
      <c r="C88" s="53" t="s">
        <v>78</v>
      </c>
      <c r="D88" s="53"/>
      <c r="E88" s="55"/>
      <c r="F88" s="51">
        <f>SUM(F90+F92)</f>
        <v>0.5</v>
      </c>
      <c r="G88" s="51">
        <f t="shared" ref="G88:H88" si="39">SUM(G90+G92)</f>
        <v>0.5</v>
      </c>
      <c r="H88" s="51">
        <f t="shared" si="39"/>
        <v>0</v>
      </c>
    </row>
    <row r="89" spans="2:8" ht="16.5" thickBot="1">
      <c r="B89" s="10" t="s">
        <v>53</v>
      </c>
      <c r="C89" s="54"/>
      <c r="D89" s="54"/>
      <c r="E89" s="56"/>
      <c r="F89" s="52"/>
      <c r="G89" s="52"/>
      <c r="H89" s="52"/>
    </row>
    <row r="90" spans="2:8" ht="142.5" thickBot="1">
      <c r="B90" s="42" t="s">
        <v>99</v>
      </c>
      <c r="C90" s="33" t="s">
        <v>78</v>
      </c>
      <c r="D90" s="33" t="s">
        <v>54</v>
      </c>
      <c r="E90" s="7"/>
      <c r="F90" s="44">
        <f>SUM(F91)</f>
        <v>0.5</v>
      </c>
      <c r="G90" s="44">
        <f t="shared" ref="G90:H90" si="40">SUM(G91)</f>
        <v>0.5</v>
      </c>
      <c r="H90" s="44">
        <f t="shared" si="40"/>
        <v>0</v>
      </c>
    </row>
    <row r="91" spans="2:8" ht="48" thickBot="1">
      <c r="B91" s="11" t="s">
        <v>30</v>
      </c>
      <c r="C91" s="34" t="s">
        <v>78</v>
      </c>
      <c r="D91" s="34" t="s">
        <v>54</v>
      </c>
      <c r="E91" s="1">
        <v>200</v>
      </c>
      <c r="F91" s="25">
        <v>0.5</v>
      </c>
      <c r="G91" s="25">
        <v>0.5</v>
      </c>
      <c r="H91" s="25">
        <v>0</v>
      </c>
    </row>
    <row r="92" spans="2:8" ht="95.25" thickBot="1">
      <c r="B92" s="42" t="s">
        <v>108</v>
      </c>
      <c r="C92" s="33" t="s">
        <v>78</v>
      </c>
      <c r="D92" s="33" t="s">
        <v>55</v>
      </c>
      <c r="E92" s="7"/>
      <c r="F92" s="44">
        <f>SUM(F93)</f>
        <v>0</v>
      </c>
      <c r="G92" s="44">
        <f t="shared" ref="G92:H92" si="41">SUM(G93)</f>
        <v>0</v>
      </c>
      <c r="H92" s="44">
        <f t="shared" si="41"/>
        <v>0</v>
      </c>
    </row>
    <row r="93" spans="2:8" ht="48" thickBot="1">
      <c r="B93" s="11" t="s">
        <v>30</v>
      </c>
      <c r="C93" s="34" t="s">
        <v>78</v>
      </c>
      <c r="D93" s="34" t="s">
        <v>55</v>
      </c>
      <c r="E93" s="1">
        <v>200</v>
      </c>
      <c r="F93" s="25"/>
      <c r="G93" s="25"/>
      <c r="H93" s="25"/>
    </row>
    <row r="94" spans="2:8" ht="16.5" thickBot="1">
      <c r="B94" s="4" t="s">
        <v>19</v>
      </c>
      <c r="C94" s="32">
        <v>1100</v>
      </c>
      <c r="D94" s="32"/>
      <c r="E94" s="2"/>
      <c r="F94" s="29">
        <f>SUM(F96+F98)</f>
        <v>0.5</v>
      </c>
      <c r="G94" s="29">
        <f t="shared" ref="G94:H94" si="42">SUM(G96+G98)</f>
        <v>0.5</v>
      </c>
      <c r="H94" s="29">
        <f t="shared" si="42"/>
        <v>0</v>
      </c>
    </row>
    <row r="95" spans="2:8" ht="32.25" thickBot="1">
      <c r="B95" s="10" t="s">
        <v>20</v>
      </c>
      <c r="C95" s="33">
        <v>1105</v>
      </c>
      <c r="D95" s="33"/>
      <c r="E95" s="7"/>
      <c r="F95" s="28"/>
      <c r="G95" s="28"/>
      <c r="H95" s="28"/>
    </row>
    <row r="96" spans="2:8" ht="111" thickBot="1">
      <c r="B96" s="42" t="s">
        <v>109</v>
      </c>
      <c r="C96" s="33">
        <v>1105</v>
      </c>
      <c r="D96" s="33" t="s">
        <v>56</v>
      </c>
      <c r="E96" s="7"/>
      <c r="F96" s="44">
        <f>SUM(F97)</f>
        <v>0.5</v>
      </c>
      <c r="G96" s="44">
        <f t="shared" ref="G96:H96" si="43">SUM(G97)</f>
        <v>0.5</v>
      </c>
      <c r="H96" s="44">
        <f t="shared" si="43"/>
        <v>0</v>
      </c>
    </row>
    <row r="97" spans="2:9" ht="48" thickBot="1">
      <c r="B97" s="11" t="s">
        <v>30</v>
      </c>
      <c r="C97" s="34">
        <v>1105</v>
      </c>
      <c r="D97" s="34" t="s">
        <v>56</v>
      </c>
      <c r="E97" s="1">
        <v>200</v>
      </c>
      <c r="F97" s="25">
        <v>0.5</v>
      </c>
      <c r="G97" s="25">
        <v>0.5</v>
      </c>
      <c r="H97" s="25"/>
    </row>
    <row r="98" spans="2:9" ht="36.75" customHeight="1" thickBot="1">
      <c r="B98" s="10" t="s">
        <v>50</v>
      </c>
      <c r="C98" s="32"/>
      <c r="D98" s="32" t="s">
        <v>34</v>
      </c>
      <c r="E98" s="2"/>
      <c r="F98" s="45">
        <f>SUM(F99)</f>
        <v>0</v>
      </c>
      <c r="G98" s="45">
        <f t="shared" ref="G98:H98" si="44">SUM(G99)</f>
        <v>0</v>
      </c>
      <c r="H98" s="45">
        <f t="shared" si="44"/>
        <v>0</v>
      </c>
    </row>
    <row r="99" spans="2:9" ht="47.25" customHeight="1" thickBot="1">
      <c r="B99" s="11" t="s">
        <v>30</v>
      </c>
      <c r="C99" s="34">
        <v>1105</v>
      </c>
      <c r="D99" s="34" t="s">
        <v>34</v>
      </c>
      <c r="E99" s="1">
        <v>200</v>
      </c>
      <c r="F99" s="25">
        <v>0</v>
      </c>
      <c r="G99" s="25">
        <v>0</v>
      </c>
      <c r="H99" s="25">
        <v>0</v>
      </c>
    </row>
    <row r="100" spans="2:9" ht="16.5" thickBot="1">
      <c r="B100" s="4" t="s">
        <v>21</v>
      </c>
      <c r="C100" s="32">
        <v>1200</v>
      </c>
      <c r="D100" s="32"/>
      <c r="E100" s="2"/>
      <c r="F100" s="45">
        <f>SUM(F101)</f>
        <v>4.5999999999999996</v>
      </c>
      <c r="G100" s="45">
        <f t="shared" ref="G100:H102" si="45">SUM(G101)</f>
        <v>0</v>
      </c>
      <c r="H100" s="45">
        <f t="shared" si="45"/>
        <v>0</v>
      </c>
    </row>
    <row r="101" spans="2:9" ht="32.25" thickBot="1">
      <c r="B101" s="10" t="s">
        <v>22</v>
      </c>
      <c r="C101" s="33">
        <v>1204</v>
      </c>
      <c r="D101" s="33"/>
      <c r="E101" s="7"/>
      <c r="F101" s="44">
        <f>SUM(F102)</f>
        <v>4.5999999999999996</v>
      </c>
      <c r="G101" s="44">
        <f t="shared" si="45"/>
        <v>0</v>
      </c>
      <c r="H101" s="44">
        <f t="shared" si="45"/>
        <v>0</v>
      </c>
    </row>
    <row r="102" spans="2:9" ht="52.5" customHeight="1" thickBot="1">
      <c r="B102" s="42" t="s">
        <v>96</v>
      </c>
      <c r="C102" s="33">
        <v>1204</v>
      </c>
      <c r="D102" s="33" t="s">
        <v>34</v>
      </c>
      <c r="E102" s="7"/>
      <c r="F102" s="44">
        <f>SUM(F103)</f>
        <v>4.5999999999999996</v>
      </c>
      <c r="G102" s="44">
        <f t="shared" si="45"/>
        <v>0</v>
      </c>
      <c r="H102" s="44">
        <f t="shared" si="45"/>
        <v>0</v>
      </c>
    </row>
    <row r="103" spans="2:9" ht="48" thickBot="1">
      <c r="B103" s="11" t="s">
        <v>30</v>
      </c>
      <c r="C103" s="34">
        <v>1204</v>
      </c>
      <c r="D103" s="34" t="s">
        <v>34</v>
      </c>
      <c r="E103" s="1">
        <v>200</v>
      </c>
      <c r="F103" s="25">
        <v>4.5999999999999996</v>
      </c>
      <c r="G103" s="25">
        <v>0</v>
      </c>
      <c r="H103" s="25">
        <v>0</v>
      </c>
      <c r="I103" s="40"/>
    </row>
    <row r="104" spans="2:9" ht="16.5" thickBot="1">
      <c r="B104" s="4" t="s">
        <v>42</v>
      </c>
      <c r="C104" s="32"/>
      <c r="D104" s="32"/>
      <c r="E104" s="2"/>
      <c r="F104" s="45">
        <f>SUM(F11+F33+F38+F47+F58+F73+F81+F94+F100)</f>
        <v>7356.5</v>
      </c>
      <c r="G104" s="45">
        <f t="shared" ref="G104:H104" si="46">SUM(G11+G33+G38+G47+G58+G73+G81+G94+G100)</f>
        <v>5316.5</v>
      </c>
      <c r="H104" s="45">
        <f t="shared" si="46"/>
        <v>5340.9000000000005</v>
      </c>
    </row>
  </sheetData>
  <mergeCells count="18">
    <mergeCell ref="B5:G5"/>
    <mergeCell ref="B4:H4"/>
    <mergeCell ref="B2:H2"/>
    <mergeCell ref="D7:D9"/>
    <mergeCell ref="F7:H8"/>
    <mergeCell ref="B52:B53"/>
    <mergeCell ref="C52:C53"/>
    <mergeCell ref="D52:D53"/>
    <mergeCell ref="E52:E53"/>
    <mergeCell ref="F52:F53"/>
    <mergeCell ref="G52:G53"/>
    <mergeCell ref="H52:H53"/>
    <mergeCell ref="H88:H89"/>
    <mergeCell ref="C88:C89"/>
    <mergeCell ref="D88:D89"/>
    <mergeCell ref="E88:E89"/>
    <mergeCell ref="F88:F89"/>
    <mergeCell ref="G88:G89"/>
  </mergeCells>
  <pageMargins left="0.39370078740157483" right="0.39370078740157483" top="0" bottom="0" header="0.31496062992125984" footer="0.31496062992125984"/>
  <pageSetup paperSize="9" scale="7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2024-07-12T07:58:40Z</cp:lastPrinted>
  <dcterms:created xsi:type="dcterms:W3CDTF">2022-09-14T12:35:13Z</dcterms:created>
  <dcterms:modified xsi:type="dcterms:W3CDTF">2024-07-12T07:58:44Z</dcterms:modified>
</cp:coreProperties>
</file>