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6" sheetId="4" r:id="rId1"/>
  </sheets>
  <definedNames>
    <definedName name="_Hlk56769920" localSheetId="0">'приложение 6'!#REF!</definedName>
  </definedNames>
  <calcPr calcId="124519"/>
</workbook>
</file>

<file path=xl/calcChain.xml><?xml version="1.0" encoding="utf-8"?>
<calcChain xmlns="http://schemas.openxmlformats.org/spreadsheetml/2006/main">
  <c r="G59" i="4"/>
  <c r="H97"/>
  <c r="H96" s="1"/>
  <c r="I97"/>
  <c r="I96" s="1"/>
  <c r="G96"/>
  <c r="G97"/>
  <c r="H59"/>
  <c r="H58" s="1"/>
  <c r="I59"/>
  <c r="I58" s="1"/>
  <c r="H55"/>
  <c r="I55"/>
  <c r="H50"/>
  <c r="I50"/>
  <c r="G50"/>
  <c r="I102" l="1"/>
  <c r="I101" s="1"/>
  <c r="I100" s="1"/>
  <c r="H102"/>
  <c r="H101" s="1"/>
  <c r="H100" s="1"/>
  <c r="G102"/>
  <c r="G101" s="1"/>
  <c r="G100" s="1"/>
  <c r="I98"/>
  <c r="H98"/>
  <c r="G98"/>
  <c r="I94"/>
  <c r="I92" s="1"/>
  <c r="H94"/>
  <c r="H92" s="1"/>
  <c r="G94"/>
  <c r="G92" s="1"/>
  <c r="I89"/>
  <c r="I88" s="1"/>
  <c r="I87" s="1"/>
  <c r="H89"/>
  <c r="H88" s="1"/>
  <c r="H87" s="1"/>
  <c r="G89"/>
  <c r="G88" s="1"/>
  <c r="G87" s="1"/>
  <c r="I85"/>
  <c r="H85"/>
  <c r="G85"/>
  <c r="I83"/>
  <c r="H83"/>
  <c r="G83"/>
  <c r="I81"/>
  <c r="H81"/>
  <c r="G81"/>
  <c r="I77"/>
  <c r="H77"/>
  <c r="G77"/>
  <c r="I75"/>
  <c r="H75"/>
  <c r="G75"/>
  <c r="I73"/>
  <c r="H73"/>
  <c r="G73"/>
  <c r="I71"/>
  <c r="H71"/>
  <c r="G71"/>
  <c r="I68"/>
  <c r="H68"/>
  <c r="G68"/>
  <c r="I65"/>
  <c r="H65"/>
  <c r="G65"/>
  <c r="I63"/>
  <c r="H63"/>
  <c r="G63"/>
  <c r="G58"/>
  <c r="I54"/>
  <c r="H54"/>
  <c r="G54"/>
  <c r="I48"/>
  <c r="H48"/>
  <c r="G48"/>
  <c r="I44"/>
  <c r="I43" s="1"/>
  <c r="H44"/>
  <c r="H43" s="1"/>
  <c r="G44"/>
  <c r="G43" s="1"/>
  <c r="I41"/>
  <c r="H41"/>
  <c r="G41"/>
  <c r="I39"/>
  <c r="I38" s="1"/>
  <c r="H39"/>
  <c r="G39"/>
  <c r="I34"/>
  <c r="I33" s="1"/>
  <c r="H34"/>
  <c r="H33" s="1"/>
  <c r="G34"/>
  <c r="G32" s="1"/>
  <c r="I29"/>
  <c r="I28" s="1"/>
  <c r="H29"/>
  <c r="H28" s="1"/>
  <c r="G29"/>
  <c r="G28" s="1"/>
  <c r="I26"/>
  <c r="I25" s="1"/>
  <c r="H26"/>
  <c r="H25" s="1"/>
  <c r="G26"/>
  <c r="G25" s="1"/>
  <c r="I23"/>
  <c r="I22" s="1"/>
  <c r="H23"/>
  <c r="H22" s="1"/>
  <c r="G23"/>
  <c r="G22" s="1"/>
  <c r="I20"/>
  <c r="I19" s="1"/>
  <c r="H20"/>
  <c r="H19" s="1"/>
  <c r="G20"/>
  <c r="G19" s="1"/>
  <c r="I15"/>
  <c r="I14" s="1"/>
  <c r="H15"/>
  <c r="H14" s="1"/>
  <c r="G15"/>
  <c r="G14" s="1"/>
  <c r="I12"/>
  <c r="I11" s="1"/>
  <c r="H12"/>
  <c r="H11" s="1"/>
  <c r="G12"/>
  <c r="G11" s="1"/>
  <c r="I37" l="1"/>
  <c r="H80"/>
  <c r="H79" s="1"/>
  <c r="G80"/>
  <c r="G79" s="1"/>
  <c r="I67"/>
  <c r="I62" s="1"/>
  <c r="I57" s="1"/>
  <c r="H67"/>
  <c r="H62" s="1"/>
  <c r="H57" s="1"/>
  <c r="G67"/>
  <c r="G62" s="1"/>
  <c r="G57" s="1"/>
  <c r="I80"/>
  <c r="I79" s="1"/>
  <c r="I47"/>
  <c r="I46" s="1"/>
  <c r="H47"/>
  <c r="H46" s="1"/>
  <c r="G47"/>
  <c r="G46" s="1"/>
  <c r="H38"/>
  <c r="H37" s="1"/>
  <c r="G38"/>
  <c r="G37" s="1"/>
  <c r="I32"/>
  <c r="H32"/>
  <c r="G33"/>
  <c r="G10"/>
  <c r="I10"/>
  <c r="H10"/>
  <c r="I104" l="1"/>
  <c r="G104"/>
  <c r="H104"/>
</calcChain>
</file>

<file path=xl/sharedStrings.xml><?xml version="1.0" encoding="utf-8"?>
<sst xmlns="http://schemas.openxmlformats.org/spreadsheetml/2006/main" count="256" uniqueCount="106">
  <si>
    <t>Раздел, подраздел</t>
  </si>
  <si>
    <t>Наименование</t>
  </si>
  <si>
    <t>Сумма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</si>
  <si>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</si>
  <si>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</si>
  <si>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</si>
  <si>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</si>
  <si>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</si>
  <si>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</si>
  <si>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</si>
  <si>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</si>
  <si>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</si>
  <si>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</si>
  <si>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</si>
  <si>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</si>
  <si>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</si>
  <si>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</si>
  <si>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</si>
  <si>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</si>
  <si>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</si>
  <si>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</si>
  <si>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</si>
  <si>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</si>
  <si>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</si>
  <si>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</si>
  <si>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</si>
  <si>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</si>
  <si>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</si>
  <si>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</si>
  <si>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</si>
  <si>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</si>
  <si>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</si>
  <si>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</si>
  <si>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</si>
  <si>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</si>
  <si>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19 0</t>
  </si>
  <si>
    <t>20 0</t>
  </si>
  <si>
    <t>43 0</t>
  </si>
  <si>
    <t>02 0</t>
  </si>
  <si>
    <t>27 0</t>
  </si>
  <si>
    <t>27 4</t>
  </si>
  <si>
    <t>Культура, кинематография</t>
  </si>
  <si>
    <t>ИТОГО:</t>
  </si>
  <si>
    <t>2025 год</t>
  </si>
  <si>
    <t>Подпрограмма «Уличное освещение»</t>
  </si>
  <si>
    <t>27 1</t>
  </si>
  <si>
    <t>Подпрограмма «Прочие мероприятия по благоустройству»</t>
  </si>
  <si>
    <t>15 0</t>
  </si>
  <si>
    <t>28 0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</si>
  <si>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</si>
  <si>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«Озеленение»</t>
  </si>
  <si>
    <t>27 2</t>
  </si>
  <si>
    <t>Подпрограмма «Организация и содержание мест захоронения»</t>
  </si>
  <si>
    <t>27 3</t>
  </si>
  <si>
    <t>Ведомства</t>
  </si>
  <si>
    <t>МП «Энергосбережение и повышение энергетической эффективности на территории Майоровского сельского поселения Котельниковского муниципального района Волгоградской области на период 2020-2022гг»</t>
  </si>
  <si>
    <t>12 0</t>
  </si>
  <si>
    <t>Другие вопросы в области культуры,</t>
  </si>
  <si>
    <t>кинематографии</t>
  </si>
  <si>
    <t>10 0</t>
  </si>
  <si>
    <t>11 0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</si>
  <si>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</si>
  <si>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</si>
  <si>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</si>
  <si>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</si>
  <si>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</si>
  <si>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</si>
  <si>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</si>
  <si>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</si>
  <si>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</si>
  <si>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</si>
  <si>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</si>
  <si>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</si>
  <si>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</si>
  <si>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</si>
  <si>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</si>
  <si>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</si>
  <si>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</si>
  <si>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</si>
  <si>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</si>
  <si>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</si>
  <si>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</si>
  <si>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</si>
  <si>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2026 год</t>
  </si>
  <si>
    <t>Обеспечение проведения выборов и референдумов</t>
  </si>
  <si>
    <t>0107</t>
  </si>
  <si>
    <t>2024год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</si>
  <si>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</si>
  <si>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26 0</t>
  </si>
  <si>
    <t>МП «Развитие системы водоснабжения на территории Нагавского сельского поселения на 2021-2025 годы»</t>
  </si>
  <si>
    <t>Непрограммные направления обеспечения деятельности  органов муниципальной власти Нагавского сельского поселения</t>
  </si>
  <si>
    <t>Непрограммные расходы органов муниципальной власти Нагавского сельского поселения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</si>
  <si>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2022-2024годы»</t>
  </si>
  <si>
    <t>Непрограммные расходы органов муниципальной власти  Нагавского сельского поселения</t>
  </si>
  <si>
    <t>МП «Пожарная безопасность и чрезвычайные ситуации населённых пунктов Нагавского сельского поселения Котельниковского муниципального района Волгоградской области на период 2021-2023годы»</t>
  </si>
  <si>
    <t>35 0</t>
  </si>
  <si>
    <t>Распределение бюджетных ассигнований по разделам, подразделам, целевым статьям и группам видов расходов бюджета в составе ведомственной структуры расходов бюджета поселения на 2024- 2026 год</t>
  </si>
  <si>
    <t>МП «Благоустройство населённых пунктов Нагавского  сельского поселения на период 2020-2022гг.»</t>
  </si>
  <si>
    <t>Непрограммные расходы органов муниципальной власти Нагавского  сельского поселения</t>
  </si>
  <si>
    <t>МП «О профилактике наркомании Нагавского  сельского поселения Котельниковского муниципального района Волгоградской области на период на 2020-2022 г.г.»</t>
  </si>
  <si>
    <t>МП «Этносоциальное развитие населения и поддержка государственной службы казачьих обществ на на территории Нагавского  сельского поселения Котельниковского муниципального района Волгоградской области на 2019-2021 годы</t>
  </si>
  <si>
    <t>МП «Развитие физической культуры и массового спорта на территории Нагавского  сельского поселения Котельниковского муниципального района Волгоградской области на 2021-2023 гг»</t>
  </si>
  <si>
    <t>Приложение № 6
к Решению Совета народных депутатов
Нагавского сельского поселения
   «О бюджете поселения на 2024год и на плановый
период 2025 и 2026 годов»</t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</si>
  <si>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4"/>
        <color theme="1"/>
        <rFont val="Times New Roman"/>
        <family val="1"/>
        <charset val="204"/>
      </rPr>
      <t>Нагавского</t>
    </r>
    <r>
      <rPr>
        <b/>
        <i/>
        <sz val="14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2020-2021гг»</t>
    </r>
  </si>
  <si>
    <r>
      <t xml:space="preserve">МП </t>
    </r>
    <r>
      <rPr>
        <b/>
        <i/>
        <sz val="14"/>
        <color theme="1"/>
        <rFont val="Times New Roman"/>
        <family val="1"/>
        <charset val="204"/>
      </rPr>
      <t>«Комплексного развития транспортной инфраструктуры Майоровского сельского поселения  Котельниковского муниципального района Волгоградской области на период 2016-2026г.»</t>
    </r>
  </si>
  <si>
    <r>
      <t xml:space="preserve">МП «Реализация мероприятий  государственной молодежной политики на территории Нагавского  сельского поселения Котельниковского муниципального района Волгоградской области на период </t>
    </r>
    <r>
      <rPr>
        <b/>
        <i/>
        <sz val="14"/>
        <color rgb="FF000000"/>
        <rFont val="Times New Roman"/>
        <family val="1"/>
        <charset val="204"/>
      </rPr>
      <t>2021-2023годы</t>
    </r>
    <r>
      <rPr>
        <b/>
        <i/>
        <sz val="14"/>
        <color theme="1"/>
        <rFont val="Times New Roman"/>
        <family val="1"/>
        <charset val="204"/>
      </rPr>
      <t>»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</si>
</sst>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DBDB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2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3" borderId="4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2" fontId="5" fillId="3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04"/>
  <sheetViews>
    <sheetView tabSelected="1" view="pageBreakPreview" topLeftCell="A100" zoomScale="90" zoomScaleSheetLayoutView="90" workbookViewId="0">
      <selection activeCell="G102" sqref="G102"/>
    </sheetView>
  </sheetViews>
  <sheetFormatPr defaultRowHeight="18.75"/>
  <cols>
    <col min="1" max="1" width="9.140625" style="2"/>
    <col min="2" max="2" width="41.42578125" style="2" customWidth="1"/>
    <col min="3" max="3" width="17.7109375" style="2" customWidth="1"/>
    <col min="4" max="4" width="19.5703125" style="3" customWidth="1"/>
    <col min="5" max="5" width="15" style="2" customWidth="1"/>
    <col min="6" max="6" width="14.140625" style="2" customWidth="1"/>
    <col min="7" max="7" width="24.140625" style="4" customWidth="1"/>
    <col min="8" max="8" width="22.42578125" style="2" customWidth="1"/>
    <col min="9" max="9" width="28.85546875" style="2" customWidth="1"/>
    <col min="10" max="10" width="13.7109375" style="2" hidden="1" customWidth="1"/>
    <col min="11" max="13" width="9.140625" style="2" hidden="1" customWidth="1"/>
    <col min="14" max="16384" width="9.140625" style="2"/>
  </cols>
  <sheetData>
    <row r="2" spans="2:13" ht="137.25" customHeight="1">
      <c r="B2" s="49" t="s">
        <v>102</v>
      </c>
      <c r="C2" s="49"/>
      <c r="D2" s="49"/>
      <c r="E2" s="49"/>
      <c r="F2" s="49"/>
      <c r="G2" s="50"/>
      <c r="H2" s="50"/>
      <c r="I2" s="50"/>
      <c r="J2" s="50"/>
      <c r="K2" s="50"/>
      <c r="L2" s="50"/>
      <c r="M2" s="50"/>
    </row>
    <row r="4" spans="2:13" ht="45.75" customHeight="1">
      <c r="B4" s="51" t="s">
        <v>96</v>
      </c>
      <c r="C4" s="51"/>
      <c r="D4" s="51"/>
      <c r="E4" s="51"/>
      <c r="F4" s="51"/>
      <c r="G4" s="52"/>
      <c r="H4" s="52"/>
      <c r="I4" s="52"/>
      <c r="J4" s="52"/>
      <c r="K4" s="52"/>
      <c r="L4" s="52"/>
      <c r="M4" s="52"/>
    </row>
    <row r="5" spans="2:13" ht="15.75" customHeight="1" thickBot="1">
      <c r="L5" s="53" t="s">
        <v>23</v>
      </c>
      <c r="M5" s="53"/>
    </row>
    <row r="6" spans="2:13">
      <c r="B6" s="5"/>
      <c r="C6" s="70" t="s">
        <v>54</v>
      </c>
      <c r="D6" s="6"/>
      <c r="E6" s="73" t="s">
        <v>24</v>
      </c>
      <c r="F6" s="7"/>
      <c r="G6" s="54" t="s">
        <v>2</v>
      </c>
      <c r="H6" s="55"/>
      <c r="I6" s="56"/>
    </row>
    <row r="7" spans="2:13" ht="57" thickBot="1">
      <c r="B7" s="8"/>
      <c r="C7" s="71"/>
      <c r="D7" s="9"/>
      <c r="E7" s="74"/>
      <c r="F7" s="10" t="s">
        <v>25</v>
      </c>
      <c r="G7" s="57"/>
      <c r="H7" s="58"/>
      <c r="I7" s="59"/>
    </row>
    <row r="8" spans="2:13" ht="38.25" thickBot="1">
      <c r="B8" s="11" t="s">
        <v>1</v>
      </c>
      <c r="C8" s="72"/>
      <c r="D8" s="12" t="s">
        <v>0</v>
      </c>
      <c r="E8" s="75"/>
      <c r="F8" s="13"/>
      <c r="G8" s="14" t="s">
        <v>86</v>
      </c>
      <c r="H8" s="14" t="s">
        <v>43</v>
      </c>
      <c r="I8" s="14" t="s">
        <v>83</v>
      </c>
    </row>
    <row r="9" spans="2:13" ht="19.5" thickBot="1">
      <c r="B9" s="15">
        <v>1</v>
      </c>
      <c r="C9" s="16">
        <v>2</v>
      </c>
      <c r="D9" s="17">
        <v>3</v>
      </c>
      <c r="E9" s="17">
        <v>4</v>
      </c>
      <c r="F9" s="18">
        <v>5</v>
      </c>
      <c r="G9" s="18">
        <v>6</v>
      </c>
      <c r="H9" s="18">
        <v>7</v>
      </c>
      <c r="I9" s="18">
        <v>8</v>
      </c>
    </row>
    <row r="10" spans="2:13" ht="38.25" thickBot="1">
      <c r="B10" s="1" t="s">
        <v>3</v>
      </c>
      <c r="C10" s="19">
        <v>953</v>
      </c>
      <c r="D10" s="12" t="s">
        <v>61</v>
      </c>
      <c r="E10" s="12"/>
      <c r="F10" s="20"/>
      <c r="G10" s="21">
        <f>SUM(G11+G14+G19+G25+G28+G22)</f>
        <v>3130</v>
      </c>
      <c r="H10" s="21">
        <f t="shared" ref="H10:I10" si="0">SUM(H11+H14+H19+H25+H28+H22)</f>
        <v>2781.7000000000003</v>
      </c>
      <c r="I10" s="21">
        <f t="shared" si="0"/>
        <v>2907.1000000000004</v>
      </c>
    </row>
    <row r="11" spans="2:13" ht="78.75" thickBot="1">
      <c r="B11" s="22" t="s">
        <v>26</v>
      </c>
      <c r="C11" s="23">
        <v>953</v>
      </c>
      <c r="D11" s="24" t="s">
        <v>62</v>
      </c>
      <c r="E11" s="24"/>
      <c r="F11" s="25"/>
      <c r="G11" s="26">
        <f>SUM(G12)</f>
        <v>666.2</v>
      </c>
      <c r="H11" s="26">
        <f t="shared" ref="H11:I12" si="1">SUM(H12)</f>
        <v>720.2</v>
      </c>
      <c r="I11" s="26">
        <f t="shared" si="1"/>
        <v>720.2</v>
      </c>
    </row>
    <row r="12" spans="2:13" ht="98.25" thickBot="1">
      <c r="B12" s="22" t="s">
        <v>90</v>
      </c>
      <c r="C12" s="19">
        <v>953</v>
      </c>
      <c r="D12" s="24" t="s">
        <v>62</v>
      </c>
      <c r="E12" s="24" t="s">
        <v>28</v>
      </c>
      <c r="F12" s="25"/>
      <c r="G12" s="26">
        <f>SUM(G13)</f>
        <v>666.2</v>
      </c>
      <c r="H12" s="26">
        <f t="shared" si="1"/>
        <v>720.2</v>
      </c>
      <c r="I12" s="26">
        <f t="shared" si="1"/>
        <v>720.2</v>
      </c>
    </row>
    <row r="13" spans="2:13" ht="150.75" thickBot="1">
      <c r="B13" s="27" t="s">
        <v>27</v>
      </c>
      <c r="C13" s="23">
        <v>953</v>
      </c>
      <c r="D13" s="28" t="s">
        <v>62</v>
      </c>
      <c r="E13" s="28" t="s">
        <v>28</v>
      </c>
      <c r="F13" s="16">
        <v>100</v>
      </c>
      <c r="G13" s="29">
        <v>666.2</v>
      </c>
      <c r="H13" s="29">
        <v>720.2</v>
      </c>
      <c r="I13" s="29">
        <v>720.2</v>
      </c>
    </row>
    <row r="14" spans="2:13" ht="98.25" thickBot="1">
      <c r="B14" s="22" t="s">
        <v>29</v>
      </c>
      <c r="C14" s="19">
        <v>953</v>
      </c>
      <c r="D14" s="24" t="s">
        <v>63</v>
      </c>
      <c r="E14" s="24"/>
      <c r="F14" s="25"/>
      <c r="G14" s="26">
        <f>SUM(G15)</f>
        <v>2097.9</v>
      </c>
      <c r="H14" s="26">
        <f t="shared" ref="H14:I14" si="2">SUM(H15)</f>
        <v>1923.6000000000001</v>
      </c>
      <c r="I14" s="26">
        <f t="shared" si="2"/>
        <v>1919.9</v>
      </c>
    </row>
    <row r="15" spans="2:13" ht="98.25" thickBot="1">
      <c r="B15" s="22" t="s">
        <v>90</v>
      </c>
      <c r="C15" s="23">
        <v>953</v>
      </c>
      <c r="D15" s="24" t="s">
        <v>63</v>
      </c>
      <c r="E15" s="24" t="s">
        <v>28</v>
      </c>
      <c r="F15" s="25"/>
      <c r="G15" s="26">
        <f>SUM(G16:G18)</f>
        <v>2097.9</v>
      </c>
      <c r="H15" s="26">
        <f t="shared" ref="H15:I15" si="3">SUM(H16:H18)</f>
        <v>1923.6000000000001</v>
      </c>
      <c r="I15" s="26">
        <f t="shared" si="3"/>
        <v>1919.9</v>
      </c>
    </row>
    <row r="16" spans="2:13" ht="150.75" thickBot="1">
      <c r="B16" s="27" t="s">
        <v>27</v>
      </c>
      <c r="C16" s="19">
        <v>953</v>
      </c>
      <c r="D16" s="28" t="s">
        <v>63</v>
      </c>
      <c r="E16" s="28" t="s">
        <v>28</v>
      </c>
      <c r="F16" s="16">
        <v>100</v>
      </c>
      <c r="G16" s="29">
        <v>1734.3</v>
      </c>
      <c r="H16" s="29">
        <v>1921.2</v>
      </c>
      <c r="I16" s="29">
        <v>1917.5</v>
      </c>
    </row>
    <row r="17" spans="2:9" ht="57" thickBot="1">
      <c r="B17" s="27" t="s">
        <v>30</v>
      </c>
      <c r="C17" s="23">
        <v>953</v>
      </c>
      <c r="D17" s="28" t="s">
        <v>63</v>
      </c>
      <c r="E17" s="28" t="s">
        <v>28</v>
      </c>
      <c r="F17" s="16">
        <v>200</v>
      </c>
      <c r="G17" s="29">
        <v>363.6</v>
      </c>
      <c r="H17" s="29">
        <v>2.4</v>
      </c>
      <c r="I17" s="29">
        <v>2.4</v>
      </c>
    </row>
    <row r="18" spans="2:9" ht="19.5" thickBot="1">
      <c r="B18" s="27" t="s">
        <v>31</v>
      </c>
      <c r="C18" s="19">
        <v>953</v>
      </c>
      <c r="D18" s="28" t="s">
        <v>63</v>
      </c>
      <c r="E18" s="28" t="s">
        <v>28</v>
      </c>
      <c r="F18" s="16">
        <v>800</v>
      </c>
      <c r="G18" s="29">
        <v>0</v>
      </c>
      <c r="H18" s="29">
        <v>0</v>
      </c>
      <c r="I18" s="29">
        <v>0</v>
      </c>
    </row>
    <row r="19" spans="2:9" ht="117.75" thickBot="1">
      <c r="B19" s="22" t="s">
        <v>32</v>
      </c>
      <c r="C19" s="23">
        <v>953</v>
      </c>
      <c r="D19" s="24" t="s">
        <v>64</v>
      </c>
      <c r="E19" s="24"/>
      <c r="F19" s="25"/>
      <c r="G19" s="26">
        <f>SUM(G20)</f>
        <v>33.700000000000003</v>
      </c>
      <c r="H19" s="26">
        <f t="shared" ref="H19:I20" si="4">SUM(H20)</f>
        <v>4</v>
      </c>
      <c r="I19" s="26">
        <f t="shared" si="4"/>
        <v>0</v>
      </c>
    </row>
    <row r="20" spans="2:9" ht="78.75" thickBot="1">
      <c r="B20" s="22" t="s">
        <v>91</v>
      </c>
      <c r="C20" s="19">
        <v>953</v>
      </c>
      <c r="D20" s="24" t="s">
        <v>64</v>
      </c>
      <c r="E20" s="24" t="s">
        <v>34</v>
      </c>
      <c r="F20" s="25"/>
      <c r="G20" s="26">
        <f>SUM(G21)</f>
        <v>33.700000000000003</v>
      </c>
      <c r="H20" s="26">
        <f t="shared" si="4"/>
        <v>4</v>
      </c>
      <c r="I20" s="26">
        <f t="shared" si="4"/>
        <v>0</v>
      </c>
    </row>
    <row r="21" spans="2:9" ht="20.25" thickBot="1">
      <c r="B21" s="27" t="s">
        <v>33</v>
      </c>
      <c r="C21" s="23">
        <v>953</v>
      </c>
      <c r="D21" s="28" t="s">
        <v>64</v>
      </c>
      <c r="E21" s="28" t="s">
        <v>34</v>
      </c>
      <c r="F21" s="16">
        <v>500</v>
      </c>
      <c r="G21" s="29">
        <v>33.700000000000003</v>
      </c>
      <c r="H21" s="29">
        <v>4</v>
      </c>
      <c r="I21" s="29">
        <v>0</v>
      </c>
    </row>
    <row r="22" spans="2:9" ht="39.75" thickBot="1">
      <c r="B22" s="22" t="s">
        <v>84</v>
      </c>
      <c r="C22" s="19">
        <v>953</v>
      </c>
      <c r="D22" s="24" t="s">
        <v>85</v>
      </c>
      <c r="E22" s="28"/>
      <c r="F22" s="16"/>
      <c r="G22" s="26">
        <f>SUM(G23)</f>
        <v>105</v>
      </c>
      <c r="H22" s="26">
        <f t="shared" ref="H22:I23" si="5">SUM(H23)</f>
        <v>0</v>
      </c>
      <c r="I22" s="26">
        <f t="shared" si="5"/>
        <v>0</v>
      </c>
    </row>
    <row r="23" spans="2:9" ht="78.75" thickBot="1">
      <c r="B23" s="22" t="s">
        <v>93</v>
      </c>
      <c r="C23" s="23">
        <v>953</v>
      </c>
      <c r="D23" s="24" t="s">
        <v>85</v>
      </c>
      <c r="E23" s="28" t="s">
        <v>34</v>
      </c>
      <c r="F23" s="16"/>
      <c r="G23" s="30">
        <f>SUM(G24)</f>
        <v>105</v>
      </c>
      <c r="H23" s="30">
        <f t="shared" si="5"/>
        <v>0</v>
      </c>
      <c r="I23" s="30">
        <f t="shared" si="5"/>
        <v>0</v>
      </c>
    </row>
    <row r="24" spans="2:9" ht="19.5" thickBot="1">
      <c r="B24" s="27" t="s">
        <v>31</v>
      </c>
      <c r="C24" s="19">
        <v>953</v>
      </c>
      <c r="D24" s="28" t="s">
        <v>85</v>
      </c>
      <c r="E24" s="28" t="s">
        <v>34</v>
      </c>
      <c r="F24" s="16">
        <v>800</v>
      </c>
      <c r="G24" s="29">
        <v>105</v>
      </c>
      <c r="H24" s="29">
        <v>0</v>
      </c>
      <c r="I24" s="29">
        <v>0</v>
      </c>
    </row>
    <row r="25" spans="2:9" ht="20.25" thickBot="1">
      <c r="B25" s="22" t="s">
        <v>4</v>
      </c>
      <c r="C25" s="23">
        <v>953</v>
      </c>
      <c r="D25" s="24" t="s">
        <v>65</v>
      </c>
      <c r="E25" s="24"/>
      <c r="F25" s="25"/>
      <c r="G25" s="26">
        <f>SUM(G26)</f>
        <v>1.5</v>
      </c>
      <c r="H25" s="26">
        <f t="shared" ref="H25:I26" si="6">SUM(H26)</f>
        <v>1</v>
      </c>
      <c r="I25" s="26">
        <f t="shared" si="6"/>
        <v>0</v>
      </c>
    </row>
    <row r="26" spans="2:9" ht="78.75" thickBot="1">
      <c r="B26" s="22" t="s">
        <v>91</v>
      </c>
      <c r="C26" s="19">
        <v>953</v>
      </c>
      <c r="D26" s="24" t="s">
        <v>65</v>
      </c>
      <c r="E26" s="24" t="s">
        <v>34</v>
      </c>
      <c r="F26" s="25"/>
      <c r="G26" s="26">
        <f>SUM(G27)</f>
        <v>1.5</v>
      </c>
      <c r="H26" s="26">
        <f t="shared" si="6"/>
        <v>1</v>
      </c>
      <c r="I26" s="26">
        <f t="shared" si="6"/>
        <v>0</v>
      </c>
    </row>
    <row r="27" spans="2:9" ht="20.25" thickBot="1">
      <c r="B27" s="27" t="s">
        <v>31</v>
      </c>
      <c r="C27" s="23">
        <v>953</v>
      </c>
      <c r="D27" s="28" t="s">
        <v>65</v>
      </c>
      <c r="E27" s="28" t="s">
        <v>34</v>
      </c>
      <c r="F27" s="16">
        <v>800</v>
      </c>
      <c r="G27" s="29">
        <v>1.5</v>
      </c>
      <c r="H27" s="29">
        <v>1</v>
      </c>
      <c r="I27" s="29">
        <v>0</v>
      </c>
    </row>
    <row r="28" spans="2:9" ht="39.75" thickBot="1">
      <c r="B28" s="22" t="s">
        <v>5</v>
      </c>
      <c r="C28" s="19">
        <v>953</v>
      </c>
      <c r="D28" s="24" t="s">
        <v>66</v>
      </c>
      <c r="E28" s="24"/>
      <c r="F28" s="25"/>
      <c r="G28" s="26">
        <f>SUM(G29)</f>
        <v>225.70000000000002</v>
      </c>
      <c r="H28" s="26">
        <f t="shared" ref="H28:I28" si="7">SUM(H29)</f>
        <v>132.9</v>
      </c>
      <c r="I28" s="26">
        <f t="shared" si="7"/>
        <v>267</v>
      </c>
    </row>
    <row r="29" spans="2:9" ht="78.75" thickBot="1">
      <c r="B29" s="22" t="s">
        <v>91</v>
      </c>
      <c r="C29" s="23">
        <v>953</v>
      </c>
      <c r="D29" s="24" t="s">
        <v>66</v>
      </c>
      <c r="E29" s="24" t="s">
        <v>34</v>
      </c>
      <c r="F29" s="25"/>
      <c r="G29" s="26">
        <f>SUM(G30:G31)</f>
        <v>225.70000000000002</v>
      </c>
      <c r="H29" s="26">
        <f t="shared" ref="H29:I29" si="8">SUM(H30:H31)</f>
        <v>132.9</v>
      </c>
      <c r="I29" s="26">
        <f t="shared" si="8"/>
        <v>267</v>
      </c>
    </row>
    <row r="30" spans="2:9" ht="57" thickBot="1">
      <c r="B30" s="27" t="s">
        <v>30</v>
      </c>
      <c r="C30" s="19">
        <v>953</v>
      </c>
      <c r="D30" s="28" t="s">
        <v>66</v>
      </c>
      <c r="E30" s="28" t="s">
        <v>34</v>
      </c>
      <c r="F30" s="16">
        <v>200</v>
      </c>
      <c r="G30" s="29">
        <v>211.3</v>
      </c>
      <c r="H30" s="29">
        <v>0</v>
      </c>
      <c r="I30" s="29">
        <v>0</v>
      </c>
    </row>
    <row r="31" spans="2:9" ht="20.25" thickBot="1">
      <c r="B31" s="31" t="s">
        <v>31</v>
      </c>
      <c r="C31" s="23">
        <v>953</v>
      </c>
      <c r="D31" s="28" t="s">
        <v>66</v>
      </c>
      <c r="E31" s="28" t="s">
        <v>34</v>
      </c>
      <c r="F31" s="16">
        <v>800</v>
      </c>
      <c r="G31" s="29">
        <v>14.4</v>
      </c>
      <c r="H31" s="29">
        <v>132.9</v>
      </c>
      <c r="I31" s="29">
        <v>267</v>
      </c>
    </row>
    <row r="32" spans="2:9" ht="19.5" thickBot="1">
      <c r="B32" s="1" t="s">
        <v>6</v>
      </c>
      <c r="C32" s="19">
        <v>953</v>
      </c>
      <c r="D32" s="12" t="s">
        <v>67</v>
      </c>
      <c r="E32" s="12"/>
      <c r="F32" s="20"/>
      <c r="G32" s="21">
        <f>SUM(G34)</f>
        <v>87.199999999999989</v>
      </c>
      <c r="H32" s="21">
        <f t="shared" ref="H32:I32" si="9">SUM(H34)</f>
        <v>96</v>
      </c>
      <c r="I32" s="21">
        <f t="shared" si="9"/>
        <v>105</v>
      </c>
    </row>
    <row r="33" spans="2:9" ht="39.75" thickBot="1">
      <c r="B33" s="22" t="s">
        <v>7</v>
      </c>
      <c r="C33" s="23">
        <v>953</v>
      </c>
      <c r="D33" s="24" t="s">
        <v>68</v>
      </c>
      <c r="E33" s="24"/>
      <c r="F33" s="25"/>
      <c r="G33" s="26">
        <f>SUM(G34)</f>
        <v>87.199999999999989</v>
      </c>
      <c r="H33" s="26">
        <f t="shared" ref="H33:I33" si="10">SUM(H34)</f>
        <v>96</v>
      </c>
      <c r="I33" s="26">
        <f t="shared" si="10"/>
        <v>105</v>
      </c>
    </row>
    <row r="34" spans="2:9" ht="78.75" thickBot="1">
      <c r="B34" s="22" t="s">
        <v>91</v>
      </c>
      <c r="C34" s="19">
        <v>953</v>
      </c>
      <c r="D34" s="24" t="s">
        <v>68</v>
      </c>
      <c r="E34" s="24" t="s">
        <v>34</v>
      </c>
      <c r="F34" s="25"/>
      <c r="G34" s="26">
        <f>SUM(G35:G36)</f>
        <v>87.199999999999989</v>
      </c>
      <c r="H34" s="26">
        <f t="shared" ref="H34:I34" si="11">SUM(H35:H36)</f>
        <v>96</v>
      </c>
      <c r="I34" s="26">
        <f t="shared" si="11"/>
        <v>105</v>
      </c>
    </row>
    <row r="35" spans="2:9" ht="150.75" thickBot="1">
      <c r="B35" s="27" t="s">
        <v>27</v>
      </c>
      <c r="C35" s="23">
        <v>953</v>
      </c>
      <c r="D35" s="28" t="s">
        <v>68</v>
      </c>
      <c r="E35" s="28" t="s">
        <v>34</v>
      </c>
      <c r="F35" s="16">
        <v>100</v>
      </c>
      <c r="G35" s="29">
        <v>65.099999999999994</v>
      </c>
      <c r="H35" s="29">
        <v>64.7</v>
      </c>
      <c r="I35" s="29">
        <v>64.7</v>
      </c>
    </row>
    <row r="36" spans="2:9" ht="57" thickBot="1">
      <c r="B36" s="27" t="s">
        <v>30</v>
      </c>
      <c r="C36" s="19">
        <v>953</v>
      </c>
      <c r="D36" s="28" t="s">
        <v>68</v>
      </c>
      <c r="E36" s="28" t="s">
        <v>34</v>
      </c>
      <c r="F36" s="16">
        <v>200</v>
      </c>
      <c r="G36" s="29">
        <v>22.1</v>
      </c>
      <c r="H36" s="29">
        <v>31.3</v>
      </c>
      <c r="I36" s="29">
        <v>40.299999999999997</v>
      </c>
    </row>
    <row r="37" spans="2:9" ht="57" thickBot="1">
      <c r="B37" s="1" t="s">
        <v>8</v>
      </c>
      <c r="C37" s="23">
        <v>953</v>
      </c>
      <c r="D37" s="12" t="s">
        <v>69</v>
      </c>
      <c r="E37" s="12"/>
      <c r="F37" s="20"/>
      <c r="G37" s="21">
        <f>SUM(G38+G43)</f>
        <v>51</v>
      </c>
      <c r="H37" s="21">
        <f t="shared" ref="H37:I37" si="12">SUM(H38+H43)</f>
        <v>2.5</v>
      </c>
      <c r="I37" s="21">
        <f t="shared" si="12"/>
        <v>0</v>
      </c>
    </row>
    <row r="38" spans="2:9" ht="98.25" thickBot="1">
      <c r="B38" s="22" t="s">
        <v>49</v>
      </c>
      <c r="C38" s="19">
        <v>953</v>
      </c>
      <c r="D38" s="24" t="s">
        <v>70</v>
      </c>
      <c r="E38" s="24"/>
      <c r="F38" s="25"/>
      <c r="G38" s="26">
        <f>SUM(G39+G41)</f>
        <v>50</v>
      </c>
      <c r="H38" s="26">
        <f t="shared" ref="H38:I38" si="13">SUM(H39+H41)</f>
        <v>1.5</v>
      </c>
      <c r="I38" s="26">
        <f t="shared" si="13"/>
        <v>0</v>
      </c>
    </row>
    <row r="39" spans="2:9" ht="156.75" thickBot="1">
      <c r="B39" s="32" t="s">
        <v>94</v>
      </c>
      <c r="C39" s="23">
        <v>953</v>
      </c>
      <c r="D39" s="24" t="s">
        <v>70</v>
      </c>
      <c r="E39" s="24" t="s">
        <v>35</v>
      </c>
      <c r="F39" s="25"/>
      <c r="G39" s="26">
        <f>SUM(G40)</f>
        <v>42.5</v>
      </c>
      <c r="H39" s="26">
        <f t="shared" ref="H39:I39" si="14">SUM(H40)</f>
        <v>1.5</v>
      </c>
      <c r="I39" s="26">
        <f t="shared" si="14"/>
        <v>0</v>
      </c>
    </row>
    <row r="40" spans="2:9" ht="57" thickBot="1">
      <c r="B40" s="33" t="s">
        <v>30</v>
      </c>
      <c r="C40" s="19">
        <v>953</v>
      </c>
      <c r="D40" s="28" t="s">
        <v>70</v>
      </c>
      <c r="E40" s="28" t="s">
        <v>35</v>
      </c>
      <c r="F40" s="16">
        <v>200</v>
      </c>
      <c r="G40" s="29">
        <v>42.5</v>
      </c>
      <c r="H40" s="29">
        <v>1.5</v>
      </c>
      <c r="I40" s="29">
        <v>0</v>
      </c>
    </row>
    <row r="41" spans="2:9" ht="78.75" thickBot="1">
      <c r="B41" s="34" t="s">
        <v>91</v>
      </c>
      <c r="C41" s="23">
        <v>953</v>
      </c>
      <c r="D41" s="24" t="s">
        <v>70</v>
      </c>
      <c r="E41" s="24" t="s">
        <v>34</v>
      </c>
      <c r="F41" s="25"/>
      <c r="G41" s="26">
        <f>SUM(G42)</f>
        <v>7.5</v>
      </c>
      <c r="H41" s="26">
        <f t="shared" ref="H41:I41" si="15">SUM(H42)</f>
        <v>0</v>
      </c>
      <c r="I41" s="26">
        <f t="shared" si="15"/>
        <v>0</v>
      </c>
    </row>
    <row r="42" spans="2:9" ht="19.5" thickBot="1">
      <c r="B42" s="33" t="s">
        <v>33</v>
      </c>
      <c r="C42" s="19">
        <v>953</v>
      </c>
      <c r="D42" s="28" t="s">
        <v>70</v>
      </c>
      <c r="E42" s="28" t="s">
        <v>34</v>
      </c>
      <c r="F42" s="16">
        <v>500</v>
      </c>
      <c r="G42" s="29">
        <v>7.5</v>
      </c>
      <c r="H42" s="29">
        <v>0</v>
      </c>
      <c r="I42" s="29">
        <v>0</v>
      </c>
    </row>
    <row r="43" spans="2:9" ht="78.75" thickBot="1">
      <c r="B43" s="34" t="s">
        <v>9</v>
      </c>
      <c r="C43" s="23">
        <v>953</v>
      </c>
      <c r="D43" s="24" t="s">
        <v>71</v>
      </c>
      <c r="E43" s="24"/>
      <c r="F43" s="25"/>
      <c r="G43" s="26">
        <f>SUM(G44)</f>
        <v>1</v>
      </c>
      <c r="H43" s="26">
        <f t="shared" ref="H43:I44" si="16">SUM(H44)</f>
        <v>1</v>
      </c>
      <c r="I43" s="26">
        <f t="shared" si="16"/>
        <v>0</v>
      </c>
    </row>
    <row r="44" spans="2:9" ht="176.25" thickBot="1">
      <c r="B44" s="32" t="s">
        <v>103</v>
      </c>
      <c r="C44" s="19">
        <v>953</v>
      </c>
      <c r="D44" s="24" t="s">
        <v>71</v>
      </c>
      <c r="E44" s="24" t="s">
        <v>36</v>
      </c>
      <c r="F44" s="25"/>
      <c r="G44" s="26">
        <f>SUM(G45)</f>
        <v>1</v>
      </c>
      <c r="H44" s="26">
        <f t="shared" si="16"/>
        <v>1</v>
      </c>
      <c r="I44" s="26">
        <f t="shared" si="16"/>
        <v>0</v>
      </c>
    </row>
    <row r="45" spans="2:9" ht="57" thickBot="1">
      <c r="B45" s="33" t="s">
        <v>30</v>
      </c>
      <c r="C45" s="23">
        <v>953</v>
      </c>
      <c r="D45" s="28" t="s">
        <v>71</v>
      </c>
      <c r="E45" s="28" t="s">
        <v>36</v>
      </c>
      <c r="F45" s="16">
        <v>200</v>
      </c>
      <c r="G45" s="29">
        <v>1</v>
      </c>
      <c r="H45" s="29">
        <v>1</v>
      </c>
      <c r="I45" s="29">
        <v>0</v>
      </c>
    </row>
    <row r="46" spans="2:9" ht="19.5" thickBot="1">
      <c r="B46" s="1" t="s">
        <v>10</v>
      </c>
      <c r="C46" s="19">
        <v>953</v>
      </c>
      <c r="D46" s="12" t="s">
        <v>72</v>
      </c>
      <c r="E46" s="12"/>
      <c r="F46" s="20"/>
      <c r="G46" s="21">
        <f>SUM(G47+G54)</f>
        <v>2380.3999999999996</v>
      </c>
      <c r="H46" s="21">
        <f t="shared" ref="H46:I46" si="17">SUM(H47+H54)</f>
        <v>1393.9</v>
      </c>
      <c r="I46" s="21">
        <f t="shared" si="17"/>
        <v>1447</v>
      </c>
    </row>
    <row r="47" spans="2:9" ht="39.75" thickBot="1">
      <c r="B47" s="22" t="s">
        <v>11</v>
      </c>
      <c r="C47" s="23">
        <v>953</v>
      </c>
      <c r="D47" s="24" t="s">
        <v>73</v>
      </c>
      <c r="E47" s="24"/>
      <c r="F47" s="25"/>
      <c r="G47" s="26">
        <f>SUM(G48+G50)</f>
        <v>2329.8999999999996</v>
      </c>
      <c r="H47" s="26">
        <f t="shared" ref="H47:I47" si="18">SUM(H48+H50)</f>
        <v>1393.9</v>
      </c>
      <c r="I47" s="26">
        <f t="shared" si="18"/>
        <v>1447</v>
      </c>
    </row>
    <row r="48" spans="2:9" ht="156.75" thickBot="1">
      <c r="B48" s="35" t="s">
        <v>104</v>
      </c>
      <c r="C48" s="19">
        <v>953</v>
      </c>
      <c r="D48" s="24" t="s">
        <v>73</v>
      </c>
      <c r="E48" s="24" t="s">
        <v>37</v>
      </c>
      <c r="F48" s="25"/>
      <c r="G48" s="26">
        <f>SUM(G49)</f>
        <v>779.3</v>
      </c>
      <c r="H48" s="26">
        <f t="shared" ref="H48:I48" si="19">SUM(H49)</f>
        <v>814.6</v>
      </c>
      <c r="I48" s="26">
        <f t="shared" si="19"/>
        <v>867.7</v>
      </c>
    </row>
    <row r="49" spans="2:9" ht="57" thickBot="1">
      <c r="B49" s="27" t="s">
        <v>30</v>
      </c>
      <c r="C49" s="23">
        <v>953</v>
      </c>
      <c r="D49" s="28" t="s">
        <v>73</v>
      </c>
      <c r="E49" s="28" t="s">
        <v>37</v>
      </c>
      <c r="F49" s="16">
        <v>200</v>
      </c>
      <c r="G49" s="29">
        <v>779.3</v>
      </c>
      <c r="H49" s="29">
        <v>814.6</v>
      </c>
      <c r="I49" s="29">
        <v>867.7</v>
      </c>
    </row>
    <row r="50" spans="2:9" ht="39.75" thickBot="1">
      <c r="B50" s="22" t="s">
        <v>11</v>
      </c>
      <c r="C50" s="36">
        <v>953</v>
      </c>
      <c r="D50" s="24" t="s">
        <v>73</v>
      </c>
      <c r="E50" s="24" t="s">
        <v>34</v>
      </c>
      <c r="F50" s="25"/>
      <c r="G50" s="26">
        <f>SUM(G51:G53)</f>
        <v>1550.6</v>
      </c>
      <c r="H50" s="26">
        <f t="shared" ref="H50:I50" si="20">SUM(H51:H53)</f>
        <v>579.29999999999995</v>
      </c>
      <c r="I50" s="26">
        <f t="shared" si="20"/>
        <v>579.29999999999995</v>
      </c>
    </row>
    <row r="51" spans="2:9" ht="19.5">
      <c r="B51" s="60" t="s">
        <v>30</v>
      </c>
      <c r="C51" s="37">
        <v>953</v>
      </c>
      <c r="D51" s="62" t="s">
        <v>73</v>
      </c>
      <c r="E51" s="64" t="s">
        <v>34</v>
      </c>
      <c r="F51" s="66">
        <v>200</v>
      </c>
      <c r="G51" s="68">
        <v>1510.6</v>
      </c>
      <c r="H51" s="68">
        <v>579.29999999999995</v>
      </c>
      <c r="I51" s="68">
        <v>579.29999999999995</v>
      </c>
    </row>
    <row r="52" spans="2:9">
      <c r="B52" s="61"/>
      <c r="C52" s="38"/>
      <c r="D52" s="63"/>
      <c r="E52" s="65"/>
      <c r="F52" s="67"/>
      <c r="G52" s="69"/>
      <c r="H52" s="69"/>
      <c r="I52" s="69"/>
    </row>
    <row r="53" spans="2:9">
      <c r="B53" s="39" t="s">
        <v>33</v>
      </c>
      <c r="C53" s="40">
        <v>953</v>
      </c>
      <c r="D53" s="41" t="s">
        <v>73</v>
      </c>
      <c r="E53" s="41" t="s">
        <v>34</v>
      </c>
      <c r="F53" s="42">
        <v>500</v>
      </c>
      <c r="G53" s="43">
        <v>40</v>
      </c>
      <c r="H53" s="43">
        <v>0</v>
      </c>
      <c r="I53" s="43">
        <v>0</v>
      </c>
    </row>
    <row r="54" spans="2:9" ht="38.25" thickBot="1">
      <c r="B54" s="44" t="s">
        <v>12</v>
      </c>
      <c r="C54" s="23">
        <v>953</v>
      </c>
      <c r="D54" s="24" t="s">
        <v>74</v>
      </c>
      <c r="E54" s="24" t="s">
        <v>95</v>
      </c>
      <c r="F54" s="25"/>
      <c r="G54" s="26">
        <f>SUM(G55)</f>
        <v>50.5</v>
      </c>
      <c r="H54" s="26">
        <f t="shared" ref="H54:I55" si="21">SUM(H55)</f>
        <v>0</v>
      </c>
      <c r="I54" s="26">
        <f t="shared" si="21"/>
        <v>0</v>
      </c>
    </row>
    <row r="55" spans="2:9" ht="132" thickBot="1">
      <c r="B55" s="27" t="s">
        <v>87</v>
      </c>
      <c r="C55" s="19">
        <v>953</v>
      </c>
      <c r="D55" s="28" t="s">
        <v>74</v>
      </c>
      <c r="E55" s="28" t="s">
        <v>95</v>
      </c>
      <c r="F55" s="16"/>
      <c r="G55" s="29">
        <v>50.5</v>
      </c>
      <c r="H55" s="29">
        <f t="shared" si="21"/>
        <v>0</v>
      </c>
      <c r="I55" s="29">
        <f t="shared" si="21"/>
        <v>0</v>
      </c>
    </row>
    <row r="56" spans="2:9" ht="57" thickBot="1">
      <c r="B56" s="27" t="s">
        <v>30</v>
      </c>
      <c r="C56" s="19">
        <v>953</v>
      </c>
      <c r="D56" s="28" t="s">
        <v>74</v>
      </c>
      <c r="E56" s="28" t="s">
        <v>95</v>
      </c>
      <c r="F56" s="16">
        <v>200</v>
      </c>
      <c r="G56" s="29">
        <v>50.5</v>
      </c>
      <c r="H56" s="29">
        <v>0</v>
      </c>
      <c r="I56" s="29">
        <v>0</v>
      </c>
    </row>
    <row r="57" spans="2:9" ht="38.25" thickBot="1">
      <c r="B57" s="1" t="s">
        <v>13</v>
      </c>
      <c r="C57" s="23">
        <v>953</v>
      </c>
      <c r="D57" s="12" t="s">
        <v>75</v>
      </c>
      <c r="E57" s="28"/>
      <c r="F57" s="16"/>
      <c r="G57" s="45">
        <f>SUM(G58+G62)</f>
        <v>332.9</v>
      </c>
      <c r="H57" s="45">
        <f>SUM(H58+H62)</f>
        <v>184</v>
      </c>
      <c r="I57" s="45">
        <f>SUM(I58+I62)</f>
        <v>150</v>
      </c>
    </row>
    <row r="58" spans="2:9" ht="33.75" customHeight="1" thickBot="1">
      <c r="B58" s="22" t="s">
        <v>14</v>
      </c>
      <c r="C58" s="19">
        <v>953</v>
      </c>
      <c r="D58" s="24" t="s">
        <v>76</v>
      </c>
      <c r="E58" s="46"/>
      <c r="F58" s="47"/>
      <c r="G58" s="26">
        <f>SUM(G59)</f>
        <v>79.8</v>
      </c>
      <c r="H58" s="26">
        <f t="shared" ref="H58:I58" si="22">SUM(H59)</f>
        <v>0</v>
      </c>
      <c r="I58" s="26">
        <f t="shared" si="22"/>
        <v>0</v>
      </c>
    </row>
    <row r="59" spans="2:9" ht="98.25" thickBot="1">
      <c r="B59" s="35" t="s">
        <v>89</v>
      </c>
      <c r="C59" s="23">
        <v>953</v>
      </c>
      <c r="D59" s="24" t="s">
        <v>76</v>
      </c>
      <c r="E59" s="24" t="s">
        <v>88</v>
      </c>
      <c r="F59" s="47"/>
      <c r="G59" s="26">
        <f>SUM(G60:G61)</f>
        <v>79.8</v>
      </c>
      <c r="H59" s="26">
        <f t="shared" ref="H59:I59" si="23">SUM(H60)</f>
        <v>0</v>
      </c>
      <c r="I59" s="26">
        <f t="shared" si="23"/>
        <v>0</v>
      </c>
    </row>
    <row r="60" spans="2:9" ht="57" thickBot="1">
      <c r="B60" s="27" t="s">
        <v>30</v>
      </c>
      <c r="C60" s="19">
        <v>953</v>
      </c>
      <c r="D60" s="46" t="s">
        <v>76</v>
      </c>
      <c r="E60" s="46" t="s">
        <v>88</v>
      </c>
      <c r="F60" s="16">
        <v>200</v>
      </c>
      <c r="G60" s="29">
        <v>16</v>
      </c>
      <c r="H60" s="29">
        <v>0</v>
      </c>
      <c r="I60" s="29">
        <v>0</v>
      </c>
    </row>
    <row r="61" spans="2:9" ht="19.5" thickBot="1">
      <c r="B61" s="27" t="s">
        <v>31</v>
      </c>
      <c r="C61" s="19">
        <v>953</v>
      </c>
      <c r="D61" s="46" t="s">
        <v>76</v>
      </c>
      <c r="E61" s="46" t="s">
        <v>88</v>
      </c>
      <c r="F61" s="16">
        <v>800</v>
      </c>
      <c r="G61" s="29">
        <v>63.8</v>
      </c>
      <c r="H61" s="29"/>
      <c r="I61" s="29"/>
    </row>
    <row r="62" spans="2:9" ht="20.25" thickBot="1">
      <c r="B62" s="22" t="s">
        <v>15</v>
      </c>
      <c r="C62" s="19">
        <v>953</v>
      </c>
      <c r="D62" s="24" t="s">
        <v>77</v>
      </c>
      <c r="E62" s="46"/>
      <c r="F62" s="47"/>
      <c r="G62" s="26">
        <f>SUM(G63+G65+G67+G77)</f>
        <v>253.1</v>
      </c>
      <c r="H62" s="26">
        <f t="shared" ref="H62:I62" si="24">SUM(H63+H65+H67+H77)</f>
        <v>184</v>
      </c>
      <c r="I62" s="26">
        <f t="shared" si="24"/>
        <v>150</v>
      </c>
    </row>
    <row r="63" spans="2:9" ht="137.25" thickBot="1">
      <c r="B63" s="22" t="s">
        <v>92</v>
      </c>
      <c r="C63" s="23">
        <v>953</v>
      </c>
      <c r="D63" s="24" t="s">
        <v>77</v>
      </c>
      <c r="E63" s="24" t="s">
        <v>38</v>
      </c>
      <c r="F63" s="47"/>
      <c r="G63" s="26">
        <f>SUM(G64)</f>
        <v>0</v>
      </c>
      <c r="H63" s="26">
        <f t="shared" ref="H63:I63" si="25">SUM(H64)</f>
        <v>34</v>
      </c>
      <c r="I63" s="26">
        <f t="shared" si="25"/>
        <v>0</v>
      </c>
    </row>
    <row r="64" spans="2:9" ht="150.75" thickBot="1">
      <c r="B64" s="27" t="s">
        <v>27</v>
      </c>
      <c r="C64" s="19">
        <v>953</v>
      </c>
      <c r="D64" s="28" t="s">
        <v>77</v>
      </c>
      <c r="E64" s="28" t="s">
        <v>38</v>
      </c>
      <c r="F64" s="16">
        <v>100</v>
      </c>
      <c r="G64" s="29">
        <v>0</v>
      </c>
      <c r="H64" s="29">
        <v>34</v>
      </c>
      <c r="I64" s="29">
        <v>0</v>
      </c>
    </row>
    <row r="65" spans="2:9" ht="176.25" thickBot="1">
      <c r="B65" s="22" t="s">
        <v>55</v>
      </c>
      <c r="C65" s="23">
        <v>953</v>
      </c>
      <c r="D65" s="24" t="s">
        <v>77</v>
      </c>
      <c r="E65" s="24" t="s">
        <v>56</v>
      </c>
      <c r="F65" s="25"/>
      <c r="G65" s="26">
        <f>SUM(G66)</f>
        <v>0</v>
      </c>
      <c r="H65" s="26">
        <f t="shared" ref="H65:I65" si="26">SUM(H66)</f>
        <v>0</v>
      </c>
      <c r="I65" s="26">
        <f t="shared" si="26"/>
        <v>0</v>
      </c>
    </row>
    <row r="66" spans="2:9" ht="57" thickBot="1">
      <c r="B66" s="27" t="s">
        <v>30</v>
      </c>
      <c r="C66" s="19">
        <v>953</v>
      </c>
      <c r="D66" s="28" t="s">
        <v>77</v>
      </c>
      <c r="E66" s="28" t="s">
        <v>56</v>
      </c>
      <c r="F66" s="16">
        <v>200</v>
      </c>
      <c r="G66" s="29">
        <v>0</v>
      </c>
      <c r="H66" s="29">
        <v>0</v>
      </c>
      <c r="I66" s="29">
        <v>0</v>
      </c>
    </row>
    <row r="67" spans="2:9" ht="98.25" thickBot="1">
      <c r="B67" s="22" t="s">
        <v>97</v>
      </c>
      <c r="C67" s="23">
        <v>953</v>
      </c>
      <c r="D67" s="24" t="s">
        <v>77</v>
      </c>
      <c r="E67" s="24" t="s">
        <v>39</v>
      </c>
      <c r="F67" s="47"/>
      <c r="G67" s="26">
        <f>SUM(G68+G71+G73+G75)</f>
        <v>59.900000000000006</v>
      </c>
      <c r="H67" s="26">
        <f t="shared" ref="H67:I67" si="27">SUM(H68+H71+H73+H75)</f>
        <v>0</v>
      </c>
      <c r="I67" s="26">
        <f t="shared" si="27"/>
        <v>0</v>
      </c>
    </row>
    <row r="68" spans="2:9" ht="38.25" thickBot="1">
      <c r="B68" s="1" t="s">
        <v>44</v>
      </c>
      <c r="C68" s="19">
        <v>953</v>
      </c>
      <c r="D68" s="24" t="s">
        <v>77</v>
      </c>
      <c r="E68" s="24" t="s">
        <v>45</v>
      </c>
      <c r="F68" s="47"/>
      <c r="G68" s="26">
        <f>SUM(G69:G70)</f>
        <v>0</v>
      </c>
      <c r="H68" s="26">
        <f t="shared" ref="H68:I68" si="28">SUM(H69:H70)</f>
        <v>0</v>
      </c>
      <c r="I68" s="26">
        <f t="shared" si="28"/>
        <v>0</v>
      </c>
    </row>
    <row r="69" spans="2:9" ht="150.75" thickBot="1">
      <c r="B69" s="27" t="s">
        <v>27</v>
      </c>
      <c r="C69" s="23">
        <v>953</v>
      </c>
      <c r="D69" s="24" t="s">
        <v>77</v>
      </c>
      <c r="E69" s="24" t="s">
        <v>45</v>
      </c>
      <c r="F69" s="47">
        <v>100</v>
      </c>
      <c r="G69" s="29">
        <v>0</v>
      </c>
      <c r="H69" s="29"/>
      <c r="I69" s="29"/>
    </row>
    <row r="70" spans="2:9" ht="57" thickBot="1">
      <c r="B70" s="27" t="s">
        <v>30</v>
      </c>
      <c r="C70" s="19">
        <v>953</v>
      </c>
      <c r="D70" s="28" t="s">
        <v>77</v>
      </c>
      <c r="E70" s="28" t="s">
        <v>45</v>
      </c>
      <c r="F70" s="16">
        <v>200</v>
      </c>
      <c r="G70" s="29">
        <v>0</v>
      </c>
      <c r="H70" s="29">
        <v>0</v>
      </c>
      <c r="I70" s="29">
        <v>0</v>
      </c>
    </row>
    <row r="71" spans="2:9" ht="20.25" thickBot="1">
      <c r="B71" s="1" t="s">
        <v>50</v>
      </c>
      <c r="C71" s="23">
        <v>953</v>
      </c>
      <c r="D71" s="12" t="s">
        <v>77</v>
      </c>
      <c r="E71" s="12" t="s">
        <v>51</v>
      </c>
      <c r="F71" s="16"/>
      <c r="G71" s="30">
        <f>SUM(G72)</f>
        <v>0</v>
      </c>
      <c r="H71" s="30">
        <f t="shared" ref="H71:I71" si="29">SUM(H72)</f>
        <v>0</v>
      </c>
      <c r="I71" s="30">
        <f t="shared" si="29"/>
        <v>0</v>
      </c>
    </row>
    <row r="72" spans="2:9" ht="57" thickBot="1">
      <c r="B72" s="27" t="s">
        <v>30</v>
      </c>
      <c r="C72" s="19">
        <v>953</v>
      </c>
      <c r="D72" s="28" t="s">
        <v>77</v>
      </c>
      <c r="E72" s="28" t="s">
        <v>51</v>
      </c>
      <c r="F72" s="16">
        <v>200</v>
      </c>
      <c r="G72" s="29">
        <v>0</v>
      </c>
      <c r="H72" s="29">
        <v>0</v>
      </c>
      <c r="I72" s="29"/>
    </row>
    <row r="73" spans="2:9" ht="57" thickBot="1">
      <c r="B73" s="1" t="s">
        <v>52</v>
      </c>
      <c r="C73" s="23">
        <v>953</v>
      </c>
      <c r="D73" s="12" t="s">
        <v>77</v>
      </c>
      <c r="E73" s="12" t="s">
        <v>53</v>
      </c>
      <c r="F73" s="16"/>
      <c r="G73" s="30">
        <f>SUM(G74)</f>
        <v>35.1</v>
      </c>
      <c r="H73" s="30">
        <f t="shared" ref="H73:I73" si="30">SUM(H74)</f>
        <v>0</v>
      </c>
      <c r="I73" s="30">
        <f t="shared" si="30"/>
        <v>0</v>
      </c>
    </row>
    <row r="74" spans="2:9" ht="57" thickBot="1">
      <c r="B74" s="27" t="s">
        <v>30</v>
      </c>
      <c r="C74" s="19">
        <v>953</v>
      </c>
      <c r="D74" s="28" t="s">
        <v>77</v>
      </c>
      <c r="E74" s="28" t="s">
        <v>53</v>
      </c>
      <c r="F74" s="16">
        <v>200</v>
      </c>
      <c r="G74" s="29">
        <v>35.1</v>
      </c>
      <c r="H74" s="29">
        <v>0</v>
      </c>
      <c r="I74" s="29">
        <v>0</v>
      </c>
    </row>
    <row r="75" spans="2:9" ht="57" thickBot="1">
      <c r="B75" s="1" t="s">
        <v>46</v>
      </c>
      <c r="C75" s="23">
        <v>953</v>
      </c>
      <c r="D75" s="12" t="s">
        <v>77</v>
      </c>
      <c r="E75" s="12" t="s">
        <v>40</v>
      </c>
      <c r="F75" s="16"/>
      <c r="G75" s="30">
        <f>SUM(G76)</f>
        <v>24.8</v>
      </c>
      <c r="H75" s="30">
        <f t="shared" ref="H75:I75" si="31">SUM(H76)</f>
        <v>0</v>
      </c>
      <c r="I75" s="30">
        <f t="shared" si="31"/>
        <v>0</v>
      </c>
    </row>
    <row r="76" spans="2:9" ht="57" thickBot="1">
      <c r="B76" s="27" t="s">
        <v>30</v>
      </c>
      <c r="C76" s="19">
        <v>953</v>
      </c>
      <c r="D76" s="28" t="s">
        <v>77</v>
      </c>
      <c r="E76" s="28" t="s">
        <v>40</v>
      </c>
      <c r="F76" s="16">
        <v>200</v>
      </c>
      <c r="G76" s="29">
        <v>24.8</v>
      </c>
      <c r="H76" s="29">
        <v>0</v>
      </c>
      <c r="I76" s="29"/>
    </row>
    <row r="77" spans="2:9" ht="78.75" thickBot="1">
      <c r="B77" s="22" t="s">
        <v>98</v>
      </c>
      <c r="C77" s="23">
        <v>953</v>
      </c>
      <c r="D77" s="24" t="s">
        <v>77</v>
      </c>
      <c r="E77" s="24" t="s">
        <v>34</v>
      </c>
      <c r="F77" s="25"/>
      <c r="G77" s="26">
        <f>SUM(G78)</f>
        <v>193.2</v>
      </c>
      <c r="H77" s="26">
        <f t="shared" ref="H77:I77" si="32">SUM(H78)</f>
        <v>150</v>
      </c>
      <c r="I77" s="26">
        <f t="shared" si="32"/>
        <v>150</v>
      </c>
    </row>
    <row r="78" spans="2:9" ht="57" thickBot="1">
      <c r="B78" s="27" t="s">
        <v>30</v>
      </c>
      <c r="C78" s="19">
        <v>953</v>
      </c>
      <c r="D78" s="28" t="s">
        <v>77</v>
      </c>
      <c r="E78" s="28" t="s">
        <v>34</v>
      </c>
      <c r="F78" s="16">
        <v>200</v>
      </c>
      <c r="G78" s="29">
        <v>193.2</v>
      </c>
      <c r="H78" s="29">
        <v>150</v>
      </c>
      <c r="I78" s="29">
        <v>150</v>
      </c>
    </row>
    <row r="79" spans="2:9" ht="20.25" thickBot="1">
      <c r="B79" s="1" t="s">
        <v>16</v>
      </c>
      <c r="C79" s="23">
        <v>953</v>
      </c>
      <c r="D79" s="12" t="s">
        <v>78</v>
      </c>
      <c r="E79" s="12"/>
      <c r="F79" s="16"/>
      <c r="G79" s="21">
        <f>SUM(G80)</f>
        <v>1</v>
      </c>
      <c r="H79" s="21">
        <f t="shared" ref="H79:I79" si="33">SUM(H80)</f>
        <v>1</v>
      </c>
      <c r="I79" s="21">
        <f t="shared" si="33"/>
        <v>0</v>
      </c>
    </row>
    <row r="80" spans="2:9" ht="20.25" thickBot="1">
      <c r="B80" s="22" t="s">
        <v>17</v>
      </c>
      <c r="C80" s="19">
        <v>953</v>
      </c>
      <c r="D80" s="24" t="s">
        <v>79</v>
      </c>
      <c r="E80" s="24"/>
      <c r="F80" s="25"/>
      <c r="G80" s="26">
        <f>SUM(G81+G83+G85)</f>
        <v>1</v>
      </c>
      <c r="H80" s="26">
        <f t="shared" ref="H80:I80" si="34">SUM(H81+H83+H85)</f>
        <v>1</v>
      </c>
      <c r="I80" s="26">
        <f t="shared" si="34"/>
        <v>0</v>
      </c>
    </row>
    <row r="81" spans="2:9" ht="137.25" thickBot="1">
      <c r="B81" s="22" t="s">
        <v>99</v>
      </c>
      <c r="C81" s="23">
        <v>953</v>
      </c>
      <c r="D81" s="24" t="s">
        <v>79</v>
      </c>
      <c r="E81" s="24" t="s">
        <v>47</v>
      </c>
      <c r="F81" s="25"/>
      <c r="G81" s="26">
        <f>SUM(G82)</f>
        <v>0.5</v>
      </c>
      <c r="H81" s="26">
        <f t="shared" ref="H81:I81" si="35">SUM(H82)</f>
        <v>0.5</v>
      </c>
      <c r="I81" s="26">
        <f t="shared" si="35"/>
        <v>0</v>
      </c>
    </row>
    <row r="82" spans="2:9" ht="57" thickBot="1">
      <c r="B82" s="27" t="s">
        <v>30</v>
      </c>
      <c r="C82" s="19">
        <v>953</v>
      </c>
      <c r="D82" s="28" t="s">
        <v>79</v>
      </c>
      <c r="E82" s="28" t="s">
        <v>47</v>
      </c>
      <c r="F82" s="16">
        <v>200</v>
      </c>
      <c r="G82" s="29">
        <v>0.5</v>
      </c>
      <c r="H82" s="29">
        <v>0.5</v>
      </c>
      <c r="I82" s="29"/>
    </row>
    <row r="83" spans="2:9" ht="176.25" thickBot="1">
      <c r="B83" s="34" t="s">
        <v>105</v>
      </c>
      <c r="C83" s="23">
        <v>953</v>
      </c>
      <c r="D83" s="24" t="s">
        <v>79</v>
      </c>
      <c r="E83" s="24" t="s">
        <v>48</v>
      </c>
      <c r="F83" s="47"/>
      <c r="G83" s="26">
        <f>SUM(G84)</f>
        <v>0.5</v>
      </c>
      <c r="H83" s="26">
        <f t="shared" ref="H83:I83" si="36">SUM(H84)</f>
        <v>0.5</v>
      </c>
      <c r="I83" s="26">
        <f t="shared" si="36"/>
        <v>0</v>
      </c>
    </row>
    <row r="84" spans="2:9" ht="57" thickBot="1">
      <c r="B84" s="33" t="s">
        <v>30</v>
      </c>
      <c r="C84" s="19">
        <v>953</v>
      </c>
      <c r="D84" s="28" t="s">
        <v>79</v>
      </c>
      <c r="E84" s="28" t="s">
        <v>48</v>
      </c>
      <c r="F84" s="16">
        <v>200</v>
      </c>
      <c r="G84" s="29">
        <v>0.5</v>
      </c>
      <c r="H84" s="29">
        <v>0.5</v>
      </c>
      <c r="I84" s="29">
        <v>0</v>
      </c>
    </row>
    <row r="85" spans="2:9" ht="78.75" thickBot="1">
      <c r="B85" s="22" t="s">
        <v>98</v>
      </c>
      <c r="C85" s="23">
        <v>953</v>
      </c>
      <c r="D85" s="24" t="s">
        <v>79</v>
      </c>
      <c r="E85" s="24" t="s">
        <v>34</v>
      </c>
      <c r="F85" s="47"/>
      <c r="G85" s="26">
        <f>SUM(G86)</f>
        <v>0</v>
      </c>
      <c r="H85" s="26">
        <f t="shared" ref="H85:I85" si="37">SUM(H86)</f>
        <v>0</v>
      </c>
      <c r="I85" s="26">
        <f t="shared" si="37"/>
        <v>0</v>
      </c>
    </row>
    <row r="86" spans="2:9" ht="57" thickBot="1">
      <c r="B86" s="27" t="s">
        <v>30</v>
      </c>
      <c r="C86" s="19">
        <v>953</v>
      </c>
      <c r="D86" s="28" t="s">
        <v>79</v>
      </c>
      <c r="E86" s="28" t="s">
        <v>34</v>
      </c>
      <c r="F86" s="16">
        <v>200</v>
      </c>
      <c r="G86" s="29">
        <v>0</v>
      </c>
      <c r="H86" s="29">
        <v>0</v>
      </c>
      <c r="I86" s="29">
        <v>0</v>
      </c>
    </row>
    <row r="87" spans="2:9" ht="34.5" customHeight="1" thickBot="1">
      <c r="B87" s="1" t="s">
        <v>41</v>
      </c>
      <c r="C87" s="23">
        <v>953</v>
      </c>
      <c r="D87" s="12" t="s">
        <v>80</v>
      </c>
      <c r="E87" s="12"/>
      <c r="F87" s="16"/>
      <c r="G87" s="21">
        <f>SUM(G88,G92)</f>
        <v>1374.6000000000001</v>
      </c>
      <c r="H87" s="21">
        <f t="shared" ref="H87:I87" si="38">SUM(H88,H92)</f>
        <v>856.9</v>
      </c>
      <c r="I87" s="21">
        <f t="shared" si="38"/>
        <v>731.8</v>
      </c>
    </row>
    <row r="88" spans="2:9" ht="36.75" customHeight="1" thickBot="1">
      <c r="B88" s="22" t="s">
        <v>18</v>
      </c>
      <c r="C88" s="19">
        <v>953</v>
      </c>
      <c r="D88" s="24" t="s">
        <v>81</v>
      </c>
      <c r="E88" s="24"/>
      <c r="F88" s="47"/>
      <c r="G88" s="26">
        <f>SUM(G89)</f>
        <v>1374.1000000000001</v>
      </c>
      <c r="H88" s="26">
        <f t="shared" ref="H88:I88" si="39">SUM(H89)</f>
        <v>856.4</v>
      </c>
      <c r="I88" s="26">
        <f t="shared" si="39"/>
        <v>731.8</v>
      </c>
    </row>
    <row r="89" spans="2:9" ht="78.75" thickBot="1">
      <c r="B89" s="22" t="s">
        <v>91</v>
      </c>
      <c r="C89" s="23">
        <v>953</v>
      </c>
      <c r="D89" s="24" t="s">
        <v>81</v>
      </c>
      <c r="E89" s="24" t="s">
        <v>34</v>
      </c>
      <c r="F89" s="25"/>
      <c r="G89" s="26">
        <f>SUM(G90:G91)</f>
        <v>1374.1000000000001</v>
      </c>
      <c r="H89" s="26">
        <f t="shared" ref="H89:I89" si="40">SUM(H90:H91)</f>
        <v>856.4</v>
      </c>
      <c r="I89" s="26">
        <f t="shared" si="40"/>
        <v>731.8</v>
      </c>
    </row>
    <row r="90" spans="2:9" ht="150.75" thickBot="1">
      <c r="B90" s="27" t="s">
        <v>27</v>
      </c>
      <c r="C90" s="19">
        <v>953</v>
      </c>
      <c r="D90" s="28" t="s">
        <v>81</v>
      </c>
      <c r="E90" s="28" t="s">
        <v>34</v>
      </c>
      <c r="F90" s="16">
        <v>100</v>
      </c>
      <c r="G90" s="29">
        <v>1221.9000000000001</v>
      </c>
      <c r="H90" s="29">
        <v>776.8</v>
      </c>
      <c r="I90" s="29">
        <v>731.8</v>
      </c>
    </row>
    <row r="91" spans="2:9" ht="57" thickBot="1">
      <c r="B91" s="27" t="s">
        <v>30</v>
      </c>
      <c r="C91" s="23">
        <v>953</v>
      </c>
      <c r="D91" s="28" t="s">
        <v>81</v>
      </c>
      <c r="E91" s="28" t="s">
        <v>34</v>
      </c>
      <c r="F91" s="16">
        <v>200</v>
      </c>
      <c r="G91" s="29">
        <v>152.19999999999999</v>
      </c>
      <c r="H91" s="29">
        <v>79.599999999999994</v>
      </c>
      <c r="I91" s="29">
        <v>0</v>
      </c>
    </row>
    <row r="92" spans="2:9" ht="39.75" thickBot="1">
      <c r="B92" s="48" t="s">
        <v>57</v>
      </c>
      <c r="C92" s="19">
        <v>953</v>
      </c>
      <c r="D92" s="78" t="s">
        <v>82</v>
      </c>
      <c r="E92" s="78"/>
      <c r="F92" s="80"/>
      <c r="G92" s="76">
        <f>SUM(G94)</f>
        <v>0.5</v>
      </c>
      <c r="H92" s="76">
        <f>SUM(H94)</f>
        <v>0.5</v>
      </c>
      <c r="I92" s="76">
        <f>SUM(I94)</f>
        <v>0</v>
      </c>
    </row>
    <row r="93" spans="2:9" ht="20.25" thickBot="1">
      <c r="B93" s="22" t="s">
        <v>58</v>
      </c>
      <c r="C93" s="23"/>
      <c r="D93" s="79"/>
      <c r="E93" s="79"/>
      <c r="F93" s="81"/>
      <c r="G93" s="77"/>
      <c r="H93" s="77"/>
      <c r="I93" s="77"/>
    </row>
    <row r="94" spans="2:9" ht="195.75" thickBot="1">
      <c r="B94" s="22" t="s">
        <v>100</v>
      </c>
      <c r="C94" s="19">
        <v>953</v>
      </c>
      <c r="D94" s="24" t="s">
        <v>82</v>
      </c>
      <c r="E94" s="24" t="s">
        <v>59</v>
      </c>
      <c r="F94" s="25"/>
      <c r="G94" s="26">
        <f>SUM(G95)</f>
        <v>0.5</v>
      </c>
      <c r="H94" s="26">
        <f t="shared" ref="H94:I94" si="41">SUM(H95)</f>
        <v>0.5</v>
      </c>
      <c r="I94" s="26">
        <f t="shared" si="41"/>
        <v>0</v>
      </c>
    </row>
    <row r="95" spans="2:9" ht="57" thickBot="1">
      <c r="B95" s="27" t="s">
        <v>30</v>
      </c>
      <c r="C95" s="23">
        <v>953</v>
      </c>
      <c r="D95" s="28" t="s">
        <v>82</v>
      </c>
      <c r="E95" s="28" t="s">
        <v>59</v>
      </c>
      <c r="F95" s="16">
        <v>200</v>
      </c>
      <c r="G95" s="29">
        <v>0.5</v>
      </c>
      <c r="H95" s="29">
        <v>0.5</v>
      </c>
      <c r="I95" s="29">
        <v>0</v>
      </c>
    </row>
    <row r="96" spans="2:9" ht="52.5" customHeight="1" thickBot="1">
      <c r="B96" s="1" t="s">
        <v>19</v>
      </c>
      <c r="C96" s="19">
        <v>953</v>
      </c>
      <c r="D96" s="12">
        <v>1100</v>
      </c>
      <c r="E96" s="12"/>
      <c r="F96" s="20"/>
      <c r="G96" s="21">
        <f>SUM(G97)</f>
        <v>0.5</v>
      </c>
      <c r="H96" s="21">
        <f t="shared" ref="H96:I97" si="42">SUM(H97)</f>
        <v>0.5</v>
      </c>
      <c r="I96" s="21">
        <f t="shared" si="42"/>
        <v>0</v>
      </c>
    </row>
    <row r="97" spans="2:9" ht="66" customHeight="1" thickBot="1">
      <c r="B97" s="22" t="s">
        <v>20</v>
      </c>
      <c r="C97" s="23">
        <v>953</v>
      </c>
      <c r="D97" s="24">
        <v>1105</v>
      </c>
      <c r="E97" s="24"/>
      <c r="F97" s="25"/>
      <c r="G97" s="26">
        <f>SUM(G98)</f>
        <v>0.5</v>
      </c>
      <c r="H97" s="26">
        <f t="shared" si="42"/>
        <v>0.5</v>
      </c>
      <c r="I97" s="26">
        <f t="shared" si="42"/>
        <v>0</v>
      </c>
    </row>
    <row r="98" spans="2:9" ht="156.75" thickBot="1">
      <c r="B98" s="22" t="s">
        <v>101</v>
      </c>
      <c r="C98" s="19">
        <v>953</v>
      </c>
      <c r="D98" s="24">
        <v>1105</v>
      </c>
      <c r="E98" s="24" t="s">
        <v>60</v>
      </c>
      <c r="F98" s="25"/>
      <c r="G98" s="26">
        <f>SUM(G99)</f>
        <v>0.5</v>
      </c>
      <c r="H98" s="26">
        <f t="shared" ref="H98:I98" si="43">SUM(H99)</f>
        <v>0.5</v>
      </c>
      <c r="I98" s="26">
        <f t="shared" si="43"/>
        <v>0</v>
      </c>
    </row>
    <row r="99" spans="2:9" ht="57" thickBot="1">
      <c r="B99" s="27" t="s">
        <v>30</v>
      </c>
      <c r="C99" s="23">
        <v>953</v>
      </c>
      <c r="D99" s="28">
        <v>1105</v>
      </c>
      <c r="E99" s="28" t="s">
        <v>60</v>
      </c>
      <c r="F99" s="16">
        <v>200</v>
      </c>
      <c r="G99" s="29">
        <v>0.5</v>
      </c>
      <c r="H99" s="29">
        <v>0.5</v>
      </c>
      <c r="I99" s="29">
        <v>0</v>
      </c>
    </row>
    <row r="100" spans="2:9" ht="38.25" thickBot="1">
      <c r="B100" s="1" t="s">
        <v>21</v>
      </c>
      <c r="C100" s="19">
        <v>953</v>
      </c>
      <c r="D100" s="12">
        <v>1200</v>
      </c>
      <c r="E100" s="12"/>
      <c r="F100" s="20"/>
      <c r="G100" s="21">
        <f>SUM(G101)</f>
        <v>9.8000000000000007</v>
      </c>
      <c r="H100" s="21">
        <f t="shared" ref="H100:I102" si="44">SUM(H101)</f>
        <v>0</v>
      </c>
      <c r="I100" s="21">
        <f t="shared" si="44"/>
        <v>0</v>
      </c>
    </row>
    <row r="101" spans="2:9" ht="39.75" thickBot="1">
      <c r="B101" s="22" t="s">
        <v>22</v>
      </c>
      <c r="C101" s="23">
        <v>953</v>
      </c>
      <c r="D101" s="24">
        <v>1204</v>
      </c>
      <c r="E101" s="24"/>
      <c r="F101" s="25"/>
      <c r="G101" s="26">
        <f>SUM(G102)</f>
        <v>9.8000000000000007</v>
      </c>
      <c r="H101" s="26">
        <f t="shared" si="44"/>
        <v>0</v>
      </c>
      <c r="I101" s="26">
        <f t="shared" si="44"/>
        <v>0</v>
      </c>
    </row>
    <row r="102" spans="2:9" ht="78.75" thickBot="1">
      <c r="B102" s="22" t="s">
        <v>91</v>
      </c>
      <c r="C102" s="19">
        <v>953</v>
      </c>
      <c r="D102" s="24">
        <v>1204</v>
      </c>
      <c r="E102" s="24" t="s">
        <v>34</v>
      </c>
      <c r="F102" s="25"/>
      <c r="G102" s="26">
        <f>SUM(G103)</f>
        <v>9.8000000000000007</v>
      </c>
      <c r="H102" s="26">
        <f t="shared" si="44"/>
        <v>0</v>
      </c>
      <c r="I102" s="26">
        <f t="shared" si="44"/>
        <v>0</v>
      </c>
    </row>
    <row r="103" spans="2:9" ht="57" thickBot="1">
      <c r="B103" s="27" t="s">
        <v>30</v>
      </c>
      <c r="C103" s="23">
        <v>953</v>
      </c>
      <c r="D103" s="28">
        <v>1204</v>
      </c>
      <c r="E103" s="28" t="s">
        <v>34</v>
      </c>
      <c r="F103" s="16">
        <v>200</v>
      </c>
      <c r="G103" s="29">
        <v>9.8000000000000007</v>
      </c>
      <c r="H103" s="29">
        <v>0</v>
      </c>
      <c r="I103" s="29">
        <v>0</v>
      </c>
    </row>
    <row r="104" spans="2:9" ht="19.5" thickBot="1">
      <c r="B104" s="1" t="s">
        <v>42</v>
      </c>
      <c r="C104" s="19"/>
      <c r="D104" s="12"/>
      <c r="E104" s="12"/>
      <c r="F104" s="20"/>
      <c r="G104" s="30">
        <f>SUM(G10+G32+G37+G46+G57+G79+G87+G96+G100)</f>
        <v>7367.4</v>
      </c>
      <c r="H104" s="30">
        <f>SUM(H10+H32+H37+H46+H57+H79+H87+H96+H100)</f>
        <v>5316.5</v>
      </c>
      <c r="I104" s="30">
        <f>SUM(I10+I32+I37+I46+I57+I79+I87+I96+I100)</f>
        <v>5340.9000000000005</v>
      </c>
    </row>
  </sheetData>
  <mergeCells count="19">
    <mergeCell ref="I92:I93"/>
    <mergeCell ref="D92:D93"/>
    <mergeCell ref="E92:E93"/>
    <mergeCell ref="F92:F93"/>
    <mergeCell ref="G92:G93"/>
    <mergeCell ref="H92:H93"/>
    <mergeCell ref="B2:M2"/>
    <mergeCell ref="B4:M4"/>
    <mergeCell ref="L5:M5"/>
    <mergeCell ref="G6:I7"/>
    <mergeCell ref="B51:B52"/>
    <mergeCell ref="D51:D52"/>
    <mergeCell ref="E51:E52"/>
    <mergeCell ref="F51:F52"/>
    <mergeCell ref="G51:G52"/>
    <mergeCell ref="H51:H52"/>
    <mergeCell ref="I51:I52"/>
    <mergeCell ref="C6:C8"/>
    <mergeCell ref="E6:E8"/>
  </mergeCells>
  <pageMargins left="0.70866141732283472" right="0.70866141732283472" top="0.94488188976377963" bottom="0.74803149606299213" header="0.31496062992125984" footer="0.31496062992125984"/>
  <pageSetup paperSize="9" scale="43" orientation="portrait" horizontalDpi="300" verticalDpi="300" r:id="rId1"/>
  <rowBreaks count="2" manualBreakCount="2">
    <brk id="51" max="8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2024-05-23T12:08:00Z</cp:lastPrinted>
  <dcterms:created xsi:type="dcterms:W3CDTF">2022-09-14T12:35:13Z</dcterms:created>
  <dcterms:modified xsi:type="dcterms:W3CDTF">2024-11-08T11:28:53Z</dcterms:modified>
</cp:coreProperties>
</file>