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7" sheetId="3" r:id="rId1"/>
  </sheets>
  <definedNames>
    <definedName name="_GoBack" localSheetId="0">'приложение 7'!#REF!</definedName>
    <definedName name="_xlnm.Print_Area" localSheetId="0">'приложение 7'!$A$1:$G$114</definedName>
  </definedNames>
  <calcPr calcId="124519"/>
</workbook>
</file>

<file path=xl/calcChain.xml><?xml version="1.0" encoding="utf-8"?>
<calcChain xmlns="http://schemas.openxmlformats.org/spreadsheetml/2006/main">
  <c r="E30" i="3"/>
  <c r="E80"/>
  <c r="E37"/>
  <c r="G67"/>
  <c r="F77"/>
  <c r="G77"/>
  <c r="F107"/>
  <c r="G107"/>
  <c r="E107"/>
  <c r="E102" s="1"/>
  <c r="F59"/>
  <c r="G59"/>
  <c r="E59"/>
  <c r="F38"/>
  <c r="F37" s="1"/>
  <c r="G38"/>
  <c r="G37" s="1"/>
  <c r="F58" l="1"/>
  <c r="F57" s="1"/>
  <c r="G58"/>
  <c r="G57" s="1"/>
  <c r="E58"/>
  <c r="E57" s="1"/>
  <c r="F110" l="1"/>
  <c r="G110"/>
  <c r="E110"/>
  <c r="F87" l="1"/>
  <c r="G87"/>
  <c r="E87"/>
  <c r="F109"/>
  <c r="G109"/>
  <c r="E109"/>
  <c r="F103"/>
  <c r="G103"/>
  <c r="E103"/>
  <c r="F105"/>
  <c r="G105"/>
  <c r="E105"/>
  <c r="F100"/>
  <c r="G100"/>
  <c r="E100"/>
  <c r="F98"/>
  <c r="G98"/>
  <c r="E98"/>
  <c r="F95"/>
  <c r="G95"/>
  <c r="E95"/>
  <c r="F93"/>
  <c r="G93"/>
  <c r="E93"/>
  <c r="F90"/>
  <c r="G90"/>
  <c r="E90"/>
  <c r="F85"/>
  <c r="G85"/>
  <c r="E85"/>
  <c r="F83"/>
  <c r="G83"/>
  <c r="E83"/>
  <c r="F80"/>
  <c r="G80"/>
  <c r="F78"/>
  <c r="G78"/>
  <c r="E78"/>
  <c r="E77" s="1"/>
  <c r="F71"/>
  <c r="F70" s="1"/>
  <c r="G71"/>
  <c r="G70" s="1"/>
  <c r="E71"/>
  <c r="E70" s="1"/>
  <c r="F74"/>
  <c r="F73" s="1"/>
  <c r="G74"/>
  <c r="G73" s="1"/>
  <c r="E74"/>
  <c r="E73" s="1"/>
  <c r="F67"/>
  <c r="F66" s="1"/>
  <c r="G66"/>
  <c r="G65" s="1"/>
  <c r="E67"/>
  <c r="E66" s="1"/>
  <c r="F63"/>
  <c r="F62" s="1"/>
  <c r="F61" s="1"/>
  <c r="G63"/>
  <c r="G62" s="1"/>
  <c r="G61" s="1"/>
  <c r="E63"/>
  <c r="E62" s="1"/>
  <c r="E61" s="1"/>
  <c r="F55"/>
  <c r="F54" s="1"/>
  <c r="F53" s="1"/>
  <c r="G55"/>
  <c r="G54" s="1"/>
  <c r="G53" s="1"/>
  <c r="E55"/>
  <c r="E54" s="1"/>
  <c r="E53" s="1"/>
  <c r="F51"/>
  <c r="F49" s="1"/>
  <c r="G51"/>
  <c r="G50" s="1"/>
  <c r="G49" s="1"/>
  <c r="E51"/>
  <c r="E50" s="1"/>
  <c r="E49" s="1"/>
  <c r="F47"/>
  <c r="F46" s="1"/>
  <c r="F45" s="1"/>
  <c r="G47"/>
  <c r="G46" s="1"/>
  <c r="G45" s="1"/>
  <c r="E47"/>
  <c r="E46" s="1"/>
  <c r="E45" s="1"/>
  <c r="F35"/>
  <c r="F34" s="1"/>
  <c r="F33" s="1"/>
  <c r="G35"/>
  <c r="G34" s="1"/>
  <c r="G33" s="1"/>
  <c r="E35"/>
  <c r="E34" s="1"/>
  <c r="E33" s="1"/>
  <c r="F31"/>
  <c r="F30" s="1"/>
  <c r="F29" s="1"/>
  <c r="G29"/>
  <c r="E31"/>
  <c r="E29" s="1"/>
  <c r="F27"/>
  <c r="G27"/>
  <c r="E27"/>
  <c r="F25"/>
  <c r="G25"/>
  <c r="E25"/>
  <c r="F22"/>
  <c r="F21" s="1"/>
  <c r="F20" s="1"/>
  <c r="F114" s="1"/>
  <c r="G22"/>
  <c r="G21" s="1"/>
  <c r="G20" s="1"/>
  <c r="E22"/>
  <c r="E21" s="1"/>
  <c r="E20" s="1"/>
  <c r="F18"/>
  <c r="F17" s="1"/>
  <c r="F16" s="1"/>
  <c r="G18"/>
  <c r="G17" s="1"/>
  <c r="G16" s="1"/>
  <c r="G114" s="1"/>
  <c r="E18"/>
  <c r="E17" s="1"/>
  <c r="E16" s="1"/>
  <c r="F14"/>
  <c r="F12" s="1"/>
  <c r="G14"/>
  <c r="G13" s="1"/>
  <c r="G12" s="1"/>
  <c r="E14"/>
  <c r="E12" s="1"/>
  <c r="F10"/>
  <c r="F9" s="1"/>
  <c r="F8" s="1"/>
  <c r="G10"/>
  <c r="G9" s="1"/>
  <c r="G8" s="1"/>
  <c r="E10"/>
  <c r="E9" s="1"/>
  <c r="E8" s="1"/>
  <c r="E65" l="1"/>
  <c r="E44"/>
  <c r="G44"/>
  <c r="F44"/>
  <c r="F102"/>
  <c r="F65"/>
  <c r="G82"/>
  <c r="F82"/>
  <c r="E82"/>
  <c r="G102"/>
  <c r="E76" l="1"/>
  <c r="E114" s="1"/>
  <c r="G76"/>
  <c r="F76"/>
</calcChain>
</file>

<file path=xl/sharedStrings.xml><?xml version="1.0" encoding="utf-8"?>
<sst xmlns="http://schemas.openxmlformats.org/spreadsheetml/2006/main" count="291" uniqueCount="125">
  <si>
    <t>Наименование</t>
  </si>
  <si>
    <t>Сумма</t>
  </si>
  <si>
    <t>2024 год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</si>
  <si>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</si>
  <si>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</si>
  <si>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</si>
  <si>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</si>
  <si>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</si>
  <si>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</si>
  <si>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</si>
  <si>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</si>
  <si>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</si>
  <si>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Молодежная политика</t>
  </si>
  <si>
    <t>Культура</t>
  </si>
  <si>
    <t>Другие вопросы в области физической культуры и спорта</t>
  </si>
  <si>
    <t>Другие вопросы в области средств массовой информации</t>
  </si>
  <si>
    <t>Целевая статья (муниципальная программа и непрограммное направление деятельности)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</si>
  <si>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</si>
  <si>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</si>
  <si>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</si>
  <si>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</si>
  <si>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</si>
  <si>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</si>
  <si>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</si>
  <si>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Защита населения и территорий от  чрезвычайных ситуаций природного и техногенного характера, гражданская оборона</t>
  </si>
  <si>
    <t>Группа вида расходов</t>
  </si>
  <si>
    <t>Раздел,</t>
  </si>
  <si>
    <t>подраздел</t>
  </si>
  <si>
    <t>02 0 00</t>
  </si>
  <si>
    <t>02 0 01</t>
  </si>
  <si>
    <t>ЖИЛИЩНО-КОММУНАЛЬНОЕ ХОЗЯЙСТВО</t>
  </si>
  <si>
    <t>ФИЗИЧЕСКАЯ КУЛЬТУРА И СПОРТ</t>
  </si>
  <si>
    <t>ОБРАЗОВАНИЕ</t>
  </si>
  <si>
    <t>19 0 00</t>
  </si>
  <si>
    <t>19 0 01</t>
  </si>
  <si>
    <t>НАЦИОНАЛЬНАЯ БЕЗОПАСНОСТЬ И ПРАВООХРАНИТЕЛЬНАЯ ДЕЯТЕЛЬНОСТЬ</t>
  </si>
  <si>
    <t>20 0 00</t>
  </si>
  <si>
    <t>20 0 01</t>
  </si>
  <si>
    <t>27 0 00</t>
  </si>
  <si>
    <t>27 4 00</t>
  </si>
  <si>
    <t>27 4 01</t>
  </si>
  <si>
    <t>43 0 00</t>
  </si>
  <si>
    <t>90 0 00</t>
  </si>
  <si>
    <t>ОБЩЕГОСУДАРСТВЕННЫЕ ВОПРОСЫ</t>
  </si>
  <si>
    <t>99 0 00</t>
  </si>
  <si>
    <t>НАЦИОНАЛЬНАЯ ОБОРОНА</t>
  </si>
  <si>
    <t>КУЛЬТУРА, КИНЕМАТОГРАФИЯ</t>
  </si>
  <si>
    <t>СРЕДСТВА МАССОВОЙ ИНФОРМАЦИИ</t>
  </si>
  <si>
    <t>ИТОГО</t>
  </si>
  <si>
    <t>2025 год</t>
  </si>
  <si>
    <t>Подпрограмма «Прочие мероприятия по благоустройству »</t>
  </si>
  <si>
    <t>НАЦИОНАЛЬНАЯ ЭКОНОМИКА</t>
  </si>
  <si>
    <t>15 0 01</t>
  </si>
  <si>
    <t>28 0 00</t>
  </si>
  <si>
    <t>28 0 01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</si>
  <si>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</si>
  <si>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«Организация и содержание мест захоронения»</t>
  </si>
  <si>
    <t>27 3 01</t>
  </si>
  <si>
    <t>43 0 01</t>
  </si>
  <si>
    <t>Другие вопросы в области культуры, кинематографии</t>
  </si>
  <si>
    <t>Непрограммные направления обеспечения деятельности  органов муниципальной власти Майоровского сельского поселения</t>
  </si>
  <si>
    <t>12 0 01</t>
  </si>
  <si>
    <t>10 0 02</t>
  </si>
  <si>
    <t>11 0 00</t>
  </si>
  <si>
    <t>11 0 01</t>
  </si>
  <si>
    <t>12 0 00</t>
  </si>
  <si>
    <t xml:space="preserve">27 3 01 </t>
  </si>
  <si>
    <t>ОБЩЕГОСУДАРСТВЕННЫЕ РАСХОДЫ</t>
  </si>
  <si>
    <t>Другие общегосударственные расходы</t>
  </si>
  <si>
    <t xml:space="preserve">НАЦИОНАЛЬНАЯ ЭКОНОМИКА </t>
  </si>
  <si>
    <t>Дорожное хозяйство</t>
  </si>
  <si>
    <t>Другие вопросы в области культуры и кинематографии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</si>
  <si>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</si>
  <si>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</si>
  <si>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</si>
  <si>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</si>
  <si>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</si>
  <si>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</si>
  <si>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</si>
  <si>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</si>
  <si>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</si>
  <si>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</si>
  <si>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</si>
  <si>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</si>
  <si>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</si>
  <si>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</si>
  <si>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</si>
  <si>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</si>
  <si>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</si>
  <si>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</si>
  <si>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</si>
  <si>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</si>
  <si>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</si>
  <si>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</si>
  <si>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>300</t>
  </si>
  <si>
    <t>1204</t>
  </si>
  <si>
    <t>1200</t>
  </si>
  <si>
    <t>1105</t>
  </si>
  <si>
    <t>1100</t>
  </si>
  <si>
    <t>2026 год</t>
  </si>
  <si>
    <t>Обеспечение проведения выборов и референдумов</t>
  </si>
  <si>
    <t>0107</t>
  </si>
  <si>
    <t>98 0 00</t>
  </si>
  <si>
    <t>МП «Энергосбережение и повышение энергетической эффективности на территории Майоровского сельского поселения Котельниковского муниципального района Волгоградской области на период 2023-2025г.»</t>
  </si>
  <si>
    <r>
      <t xml:space="preserve">МП «Пожарная безопасность и чрезвычайные ситуации населённых пунктов  </t>
    </r>
    <r>
      <rPr>
        <b/>
        <i/>
        <sz val="12"/>
        <color theme="1"/>
        <rFont val="Times New Roman"/>
        <family val="1"/>
        <charset val="204"/>
      </rPr>
      <t>Майоровского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муниципального района Волгоградской области на период </t>
    </r>
    <r>
      <rPr>
        <b/>
        <i/>
        <sz val="12"/>
        <color theme="1"/>
        <rFont val="Times New Roman"/>
        <family val="1"/>
        <charset val="204"/>
      </rPr>
      <t>2024-2026гг</t>
    </r>
    <r>
      <rPr>
        <b/>
        <i/>
        <sz val="12"/>
        <color rgb="FF000000"/>
        <rFont val="Times New Roman"/>
        <family val="1"/>
        <charset val="204"/>
      </rPr>
      <t>»</t>
    </r>
  </si>
  <si>
    <r>
      <t xml:space="preserve">МП «Профилактика преступлений, правонарушений, терроризма и экстремизма на территории </t>
    </r>
    <r>
      <rPr>
        <b/>
        <i/>
        <sz val="12"/>
        <color theme="1"/>
        <rFont val="Times New Roman"/>
        <family val="1"/>
        <charset val="204"/>
      </rPr>
      <t>Майоровского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 муниципального района на 2022-2024гг»</t>
    </r>
  </si>
  <si>
    <t>МП «Благоустройство населённых пунктов Майоровского сельского поселения на период 2023-2025гг.»</t>
  </si>
  <si>
    <t>МП «Реализация мероприятий  государственной молодежной политики на территории Майоровского сельского поселения Котельниковского муниципального района Волгоградской области на период 2024-2026годы»</t>
  </si>
  <si>
    <r>
      <t xml:space="preserve">МП </t>
    </r>
    <r>
      <rPr>
        <b/>
        <sz val="12"/>
        <color theme="1"/>
        <rFont val="Times New Roman"/>
        <family val="1"/>
        <charset val="204"/>
      </rPr>
      <t>«Комплексного развития транспортной инфраструктуры Майоровского сельского поселения  Котельниковского муниципального района Волгоградской области на период 2017-2026гг».</t>
    </r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</si>
  <si>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</si>
  <si>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МП «Развитие системы водоснабжения на территории Нагавского сельского поселения на 2021-2025 годы»</t>
  </si>
  <si>
    <t>Непрограммные расходы органов муниципальной власти Нагавского сельского поселения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</si>
  <si>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 2022-2024годы»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</si>
  <si>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Нагавского сельского поселения на 2024-2026 год</t>
  </si>
  <si>
    <t>МП «Этносоциальное развитие населения и поддержка государственной службы казачьих обществ на 2022-2024 годы на территории Нагавского сельского поселения Котельниковского муниципального района</t>
  </si>
  <si>
    <t>МП «Развитие физической культуры и массового спорта на территории Нагавскогосельского поселения Котельниковского муниципального района Волгоградской области на 2022-2026гг»</t>
  </si>
  <si>
    <t>15 0 00</t>
  </si>
  <si>
    <t>МП «Комплексные меры противодействия наркомании на территории Нагавского сельского поселения на 2021-2025 годы»</t>
  </si>
  <si>
    <t>26 0 00</t>
  </si>
  <si>
    <t>26 0 01</t>
  </si>
  <si>
    <t>35 0 00</t>
  </si>
  <si>
    <t>35 0 01</t>
  </si>
  <si>
    <t>35 0 001</t>
  </si>
  <si>
    <t>43 0 02</t>
  </si>
  <si>
    <t xml:space="preserve">Приложение № 7
к Решению Совета народных депутатов
Нагавского сельского поселения
«О бюджете поселения на 2024 год и на плановый
период 2025 и 2026 годов»
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</si>
</sst>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2" fontId="4" fillId="0" borderId="5" xfId="0" applyNumberFormat="1" applyFont="1" applyFill="1" applyBorder="1" applyAlignment="1">
      <alignment horizontal="center" vertical="top" wrapText="1"/>
    </xf>
    <xf numFmtId="2" fontId="6" fillId="0" borderId="8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2" fontId="10" fillId="0" borderId="5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0" fillId="0" borderId="0" xfId="0" applyFill="1" applyAlignment="1">
      <alignment horizontal="right" wrapText="1"/>
    </xf>
    <xf numFmtId="49" fontId="0" fillId="0" borderId="0" xfId="0" applyNumberFormat="1" applyFill="1" applyAlignment="1">
      <alignment horizontal="right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2" fontId="0" fillId="0" borderId="0" xfId="0" applyNumberFormat="1" applyFill="1"/>
    <xf numFmtId="49" fontId="0" fillId="0" borderId="0" xfId="0" applyNumberFormat="1" applyFill="1"/>
    <xf numFmtId="0" fontId="0" fillId="0" borderId="0" xfId="0" applyFill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14"/>
  <sheetViews>
    <sheetView tabSelected="1" topLeftCell="A109" workbookViewId="0">
      <selection activeCell="F87" sqref="F87"/>
    </sheetView>
  </sheetViews>
  <sheetFormatPr defaultRowHeight="15"/>
  <cols>
    <col min="1" max="1" width="32.5703125" style="7" customWidth="1"/>
    <col min="2" max="2" width="21" style="7" customWidth="1"/>
    <col min="3" max="3" width="9.140625" style="7"/>
    <col min="4" max="4" width="9.140625" style="41"/>
    <col min="5" max="5" width="13.42578125" style="7" customWidth="1"/>
    <col min="6" max="6" width="15.5703125" style="7" customWidth="1"/>
    <col min="7" max="7" width="12.42578125" style="7" customWidth="1"/>
    <col min="8" max="16384" width="9.140625" style="7"/>
  </cols>
  <sheetData>
    <row r="2" spans="1:7" ht="101.25" customHeight="1">
      <c r="A2" s="42" t="s">
        <v>124</v>
      </c>
      <c r="B2" s="42"/>
      <c r="C2" s="42"/>
      <c r="D2" s="42"/>
      <c r="E2" s="42"/>
      <c r="F2" s="42"/>
      <c r="G2" s="42"/>
    </row>
    <row r="3" spans="1:7" ht="17.25" customHeight="1">
      <c r="A3" s="8"/>
      <c r="B3" s="8"/>
      <c r="C3" s="8"/>
      <c r="D3" s="9"/>
      <c r="E3" s="8"/>
      <c r="F3" s="8"/>
      <c r="G3" s="8"/>
    </row>
    <row r="4" spans="1:7" ht="101.25" customHeight="1" thickBot="1">
      <c r="A4" s="43" t="s">
        <v>113</v>
      </c>
      <c r="B4" s="44"/>
      <c r="C4" s="44"/>
      <c r="D4" s="44"/>
      <c r="E4" s="44"/>
      <c r="F4" s="44"/>
      <c r="G4" s="44"/>
    </row>
    <row r="5" spans="1:7" ht="60.75" customHeight="1" thickBot="1">
      <c r="A5" s="45" t="s">
        <v>0</v>
      </c>
      <c r="B5" s="45" t="s">
        <v>16</v>
      </c>
      <c r="C5" s="45" t="s">
        <v>25</v>
      </c>
      <c r="D5" s="10" t="s">
        <v>26</v>
      </c>
      <c r="E5" s="47" t="s">
        <v>1</v>
      </c>
      <c r="F5" s="48"/>
      <c r="G5" s="49"/>
    </row>
    <row r="6" spans="1:7" ht="15.75" thickBot="1">
      <c r="A6" s="46"/>
      <c r="B6" s="46"/>
      <c r="C6" s="46"/>
      <c r="D6" s="11" t="s">
        <v>27</v>
      </c>
      <c r="E6" s="12" t="s">
        <v>2</v>
      </c>
      <c r="F6" s="12" t="s">
        <v>49</v>
      </c>
      <c r="G6" s="12" t="s">
        <v>99</v>
      </c>
    </row>
    <row r="7" spans="1:7" ht="16.5" thickBot="1">
      <c r="A7" s="13">
        <v>1</v>
      </c>
      <c r="B7" s="14">
        <v>2</v>
      </c>
      <c r="C7" s="14">
        <v>3</v>
      </c>
      <c r="D7" s="15">
        <v>4</v>
      </c>
      <c r="E7" s="14">
        <v>5</v>
      </c>
      <c r="F7" s="16">
        <v>6</v>
      </c>
      <c r="G7" s="16">
        <v>7</v>
      </c>
    </row>
    <row r="8" spans="1:7" ht="126.75" thickBot="1">
      <c r="A8" s="17" t="s">
        <v>112</v>
      </c>
      <c r="B8" s="18" t="s">
        <v>28</v>
      </c>
      <c r="C8" s="18"/>
      <c r="D8" s="19"/>
      <c r="E8" s="20">
        <f>SUM(E9)</f>
        <v>0</v>
      </c>
      <c r="F8" s="20">
        <f t="shared" ref="F8:G8" si="0">SUM(F9)</f>
        <v>34</v>
      </c>
      <c r="G8" s="20">
        <f t="shared" si="0"/>
        <v>0</v>
      </c>
    </row>
    <row r="9" spans="1:7" ht="142.5" thickBot="1">
      <c r="A9" s="17" t="s">
        <v>18</v>
      </c>
      <c r="B9" s="21" t="s">
        <v>29</v>
      </c>
      <c r="C9" s="21">
        <v>100</v>
      </c>
      <c r="D9" s="22"/>
      <c r="E9" s="23">
        <f>SUM(E10)</f>
        <v>0</v>
      </c>
      <c r="F9" s="23">
        <f t="shared" ref="F9:G9" si="1">SUM(F10)</f>
        <v>34</v>
      </c>
      <c r="G9" s="23">
        <f t="shared" si="1"/>
        <v>0</v>
      </c>
    </row>
    <row r="10" spans="1:7" ht="48" thickBot="1">
      <c r="A10" s="24" t="s">
        <v>30</v>
      </c>
      <c r="B10" s="25" t="s">
        <v>29</v>
      </c>
      <c r="C10" s="25">
        <v>100</v>
      </c>
      <c r="D10" s="26" t="s">
        <v>86</v>
      </c>
      <c r="E10" s="1">
        <f>SUM(E11)</f>
        <v>0</v>
      </c>
      <c r="F10" s="1">
        <f t="shared" ref="F10:G10" si="2">SUM(F11)</f>
        <v>34</v>
      </c>
      <c r="G10" s="1">
        <f t="shared" si="2"/>
        <v>0</v>
      </c>
    </row>
    <row r="11" spans="1:7" ht="16.5" thickBot="1">
      <c r="A11" s="27" t="s">
        <v>11</v>
      </c>
      <c r="B11" s="16" t="s">
        <v>29</v>
      </c>
      <c r="C11" s="16">
        <v>100</v>
      </c>
      <c r="D11" s="28" t="s">
        <v>88</v>
      </c>
      <c r="E11" s="29">
        <v>0</v>
      </c>
      <c r="F11" s="29">
        <v>34</v>
      </c>
      <c r="G11" s="29">
        <v>0</v>
      </c>
    </row>
    <row r="12" spans="1:7" ht="142.5" thickBot="1">
      <c r="A12" s="17" t="s">
        <v>114</v>
      </c>
      <c r="B12" s="25" t="s">
        <v>62</v>
      </c>
      <c r="C12" s="25"/>
      <c r="D12" s="26"/>
      <c r="E12" s="1">
        <f>SUM(E13)</f>
        <v>0.5</v>
      </c>
      <c r="F12" s="1">
        <f t="shared" ref="F12:G12" si="3">SUM(F13)</f>
        <v>0.5</v>
      </c>
      <c r="G12" s="1">
        <f t="shared" si="3"/>
        <v>0</v>
      </c>
    </row>
    <row r="13" spans="1:7" ht="48" thickBot="1">
      <c r="A13" s="17" t="s">
        <v>20</v>
      </c>
      <c r="B13" s="30" t="s">
        <v>62</v>
      </c>
      <c r="C13" s="30">
        <v>200</v>
      </c>
      <c r="D13" s="31"/>
      <c r="E13" s="32">
        <v>0.5</v>
      </c>
      <c r="F13" s="32">
        <v>0.5</v>
      </c>
      <c r="G13" s="32">
        <f t="shared" ref="G13" si="4">SUM(G14)</f>
        <v>0</v>
      </c>
    </row>
    <row r="14" spans="1:7" ht="32.25" thickBot="1">
      <c r="A14" s="24" t="s">
        <v>46</v>
      </c>
      <c r="B14" s="25" t="s">
        <v>62</v>
      </c>
      <c r="C14" s="25">
        <v>200</v>
      </c>
      <c r="D14" s="26" t="s">
        <v>91</v>
      </c>
      <c r="E14" s="1">
        <f>SUM(E15)</f>
        <v>0.5</v>
      </c>
      <c r="F14" s="1">
        <f t="shared" ref="F14:G14" si="5">SUM(F15)</f>
        <v>0.5</v>
      </c>
      <c r="G14" s="1">
        <f t="shared" si="5"/>
        <v>0</v>
      </c>
    </row>
    <row r="15" spans="1:7" ht="32.25" thickBot="1">
      <c r="A15" s="27" t="s">
        <v>59</v>
      </c>
      <c r="B15" s="16" t="s">
        <v>62</v>
      </c>
      <c r="C15" s="16">
        <v>200</v>
      </c>
      <c r="D15" s="28" t="s">
        <v>93</v>
      </c>
      <c r="E15" s="29">
        <v>0.5</v>
      </c>
      <c r="F15" s="29">
        <v>0.5</v>
      </c>
      <c r="G15" s="29">
        <v>0</v>
      </c>
    </row>
    <row r="16" spans="1:7" ht="126.75" thickBot="1">
      <c r="A16" s="17" t="s">
        <v>115</v>
      </c>
      <c r="B16" s="18" t="s">
        <v>63</v>
      </c>
      <c r="C16" s="18"/>
      <c r="D16" s="19"/>
      <c r="E16" s="20">
        <f>SUM(E17)</f>
        <v>0.5</v>
      </c>
      <c r="F16" s="20">
        <f t="shared" ref="F16:G16" si="6">SUM(F17)</f>
        <v>0.5</v>
      </c>
      <c r="G16" s="20">
        <f t="shared" si="6"/>
        <v>0</v>
      </c>
    </row>
    <row r="17" spans="1:7" ht="48" thickBot="1">
      <c r="A17" s="17" t="s">
        <v>20</v>
      </c>
      <c r="B17" s="21" t="s">
        <v>64</v>
      </c>
      <c r="C17" s="21">
        <v>200</v>
      </c>
      <c r="D17" s="22"/>
      <c r="E17" s="23">
        <f>SUM(E18)</f>
        <v>0.5</v>
      </c>
      <c r="F17" s="23">
        <f t="shared" ref="F17:G17" si="7">SUM(F18)</f>
        <v>0.5</v>
      </c>
      <c r="G17" s="23">
        <f t="shared" si="7"/>
        <v>0</v>
      </c>
    </row>
    <row r="18" spans="1:7" ht="32.25" thickBot="1">
      <c r="A18" s="24" t="s">
        <v>31</v>
      </c>
      <c r="B18" s="25" t="s">
        <v>64</v>
      </c>
      <c r="C18" s="25">
        <v>200</v>
      </c>
      <c r="D18" s="26">
        <v>1100</v>
      </c>
      <c r="E18" s="1">
        <f>SUM(E19)</f>
        <v>0.5</v>
      </c>
      <c r="F18" s="1">
        <f t="shared" ref="F18:G18" si="8">SUM(F19)</f>
        <v>0.5</v>
      </c>
      <c r="G18" s="1">
        <f t="shared" si="8"/>
        <v>0</v>
      </c>
    </row>
    <row r="19" spans="1:7" ht="32.25" thickBot="1">
      <c r="A19" s="27" t="s">
        <v>14</v>
      </c>
      <c r="B19" s="16" t="s">
        <v>64</v>
      </c>
      <c r="C19" s="16">
        <v>200</v>
      </c>
      <c r="D19" s="28">
        <v>1105</v>
      </c>
      <c r="E19" s="29">
        <v>0.5</v>
      </c>
      <c r="F19" s="29">
        <v>0.5</v>
      </c>
      <c r="G19" s="29">
        <v>0</v>
      </c>
    </row>
    <row r="20" spans="1:7" ht="142.5" thickBot="1">
      <c r="A20" s="17" t="s">
        <v>103</v>
      </c>
      <c r="B20" s="18" t="s">
        <v>65</v>
      </c>
      <c r="C20" s="18"/>
      <c r="D20" s="19"/>
      <c r="E20" s="20">
        <f>SUM(E21)</f>
        <v>0</v>
      </c>
      <c r="F20" s="20">
        <f t="shared" ref="F20:G20" si="9">SUM(F21)</f>
        <v>0</v>
      </c>
      <c r="G20" s="20">
        <f t="shared" si="9"/>
        <v>0</v>
      </c>
    </row>
    <row r="21" spans="1:7" ht="48" thickBot="1">
      <c r="A21" s="17" t="s">
        <v>20</v>
      </c>
      <c r="B21" s="21" t="s">
        <v>61</v>
      </c>
      <c r="C21" s="21">
        <v>200</v>
      </c>
      <c r="D21" s="22"/>
      <c r="E21" s="23">
        <f>SUM(E22)</f>
        <v>0</v>
      </c>
      <c r="F21" s="23">
        <f t="shared" ref="F21:G21" si="10">SUM(F22)</f>
        <v>0</v>
      </c>
      <c r="G21" s="23">
        <f t="shared" si="10"/>
        <v>0</v>
      </c>
    </row>
    <row r="22" spans="1:7" ht="48" thickBot="1">
      <c r="A22" s="24" t="s">
        <v>30</v>
      </c>
      <c r="B22" s="25" t="s">
        <v>61</v>
      </c>
      <c r="C22" s="25">
        <v>200</v>
      </c>
      <c r="D22" s="26" t="s">
        <v>86</v>
      </c>
      <c r="E22" s="1">
        <f>SUM(E23:E24)</f>
        <v>0</v>
      </c>
      <c r="F22" s="1">
        <f t="shared" ref="F22:G22" si="11">SUM(F23:F24)</f>
        <v>0</v>
      </c>
      <c r="G22" s="1">
        <f t="shared" si="11"/>
        <v>0</v>
      </c>
    </row>
    <row r="23" spans="1:7" ht="16.5" thickBot="1">
      <c r="A23" s="27" t="s">
        <v>11</v>
      </c>
      <c r="B23" s="16" t="s">
        <v>61</v>
      </c>
      <c r="C23" s="16">
        <v>200</v>
      </c>
      <c r="D23" s="28" t="s">
        <v>87</v>
      </c>
      <c r="E23" s="29">
        <v>0</v>
      </c>
      <c r="F23" s="29">
        <v>0</v>
      </c>
      <c r="G23" s="29">
        <v>0</v>
      </c>
    </row>
    <row r="24" spans="1:7" ht="16.5" thickBot="1">
      <c r="A24" s="27" t="s">
        <v>11</v>
      </c>
      <c r="B24" s="16" t="s">
        <v>61</v>
      </c>
      <c r="C24" s="16">
        <v>200</v>
      </c>
      <c r="D24" s="28" t="s">
        <v>88</v>
      </c>
      <c r="E24" s="29">
        <v>0</v>
      </c>
      <c r="F24" s="29">
        <v>0</v>
      </c>
      <c r="G24" s="29">
        <v>0</v>
      </c>
    </row>
    <row r="25" spans="1:7" ht="79.5" thickBot="1">
      <c r="A25" s="17" t="s">
        <v>117</v>
      </c>
      <c r="B25" s="18" t="s">
        <v>116</v>
      </c>
      <c r="C25" s="18"/>
      <c r="D25" s="19"/>
      <c r="E25" s="20">
        <f>SUM(E26)</f>
        <v>0.5</v>
      </c>
      <c r="F25" s="20">
        <f t="shared" ref="F25:G25" si="12">SUM(F26)</f>
        <v>0.5</v>
      </c>
      <c r="G25" s="20">
        <f t="shared" si="12"/>
        <v>0</v>
      </c>
    </row>
    <row r="26" spans="1:7" ht="48" thickBot="1">
      <c r="A26" s="17" t="s">
        <v>20</v>
      </c>
      <c r="B26" s="21" t="s">
        <v>52</v>
      </c>
      <c r="C26" s="21">
        <v>200</v>
      </c>
      <c r="D26" s="22"/>
      <c r="E26" s="23">
        <v>0.5</v>
      </c>
      <c r="F26" s="23">
        <v>0.5</v>
      </c>
      <c r="G26" s="23">
        <v>0</v>
      </c>
    </row>
    <row r="27" spans="1:7" ht="16.5" thickBot="1">
      <c r="A27" s="24" t="s">
        <v>32</v>
      </c>
      <c r="B27" s="25" t="s">
        <v>52</v>
      </c>
      <c r="C27" s="25">
        <v>200</v>
      </c>
      <c r="D27" s="26" t="s">
        <v>89</v>
      </c>
      <c r="E27" s="1">
        <f>SUM(E28)</f>
        <v>0.5</v>
      </c>
      <c r="F27" s="1">
        <f t="shared" ref="F27:G27" si="13">SUM(F28)</f>
        <v>0.5</v>
      </c>
      <c r="G27" s="1">
        <f t="shared" si="13"/>
        <v>0</v>
      </c>
    </row>
    <row r="28" spans="1:7" ht="16.5" thickBot="1">
      <c r="A28" s="27" t="s">
        <v>12</v>
      </c>
      <c r="B28" s="16" t="s">
        <v>52</v>
      </c>
      <c r="C28" s="16">
        <v>200</v>
      </c>
      <c r="D28" s="28" t="s">
        <v>90</v>
      </c>
      <c r="E28" s="29">
        <v>0.5</v>
      </c>
      <c r="F28" s="29">
        <v>0.5</v>
      </c>
      <c r="G28" s="29">
        <v>0</v>
      </c>
    </row>
    <row r="29" spans="1:7" ht="126.75" thickBot="1">
      <c r="A29" s="33" t="s">
        <v>104</v>
      </c>
      <c r="B29" s="18" t="s">
        <v>33</v>
      </c>
      <c r="C29" s="18"/>
      <c r="D29" s="19"/>
      <c r="E29" s="20">
        <f>SUM(E30)</f>
        <v>42.5</v>
      </c>
      <c r="F29" s="20">
        <f t="shared" ref="F29:G29" si="14">SUM(F30)</f>
        <v>1.5</v>
      </c>
      <c r="G29" s="20">
        <f t="shared" si="14"/>
        <v>0</v>
      </c>
    </row>
    <row r="30" spans="1:7" ht="48" thickBot="1">
      <c r="A30" s="17" t="s">
        <v>20</v>
      </c>
      <c r="B30" s="21" t="s">
        <v>34</v>
      </c>
      <c r="C30" s="21">
        <v>200</v>
      </c>
      <c r="D30" s="22"/>
      <c r="E30" s="23">
        <f>E31</f>
        <v>42.5</v>
      </c>
      <c r="F30" s="23">
        <f t="shared" ref="F30" si="15">SUM(F31)</f>
        <v>1.5</v>
      </c>
      <c r="G30" s="23">
        <v>0</v>
      </c>
    </row>
    <row r="31" spans="1:7" ht="63.75" thickBot="1">
      <c r="A31" s="24" t="s">
        <v>35</v>
      </c>
      <c r="B31" s="25" t="s">
        <v>34</v>
      </c>
      <c r="C31" s="25">
        <v>200</v>
      </c>
      <c r="D31" s="26" t="s">
        <v>80</v>
      </c>
      <c r="E31" s="1">
        <f>SUM(E32)</f>
        <v>42.5</v>
      </c>
      <c r="F31" s="1">
        <f t="shared" ref="F31" si="16">SUM(F32)</f>
        <v>1.5</v>
      </c>
      <c r="G31" s="1">
        <v>0</v>
      </c>
    </row>
    <row r="32" spans="1:7" ht="79.5" thickBot="1">
      <c r="A32" s="27" t="s">
        <v>24</v>
      </c>
      <c r="B32" s="16" t="s">
        <v>34</v>
      </c>
      <c r="C32" s="16">
        <v>200</v>
      </c>
      <c r="D32" s="28" t="s">
        <v>81</v>
      </c>
      <c r="E32" s="29">
        <v>42.5</v>
      </c>
      <c r="F32" s="29">
        <v>1.5</v>
      </c>
      <c r="G32" s="29">
        <v>0</v>
      </c>
    </row>
    <row r="33" spans="1:7" ht="142.5" thickBot="1">
      <c r="A33" s="33" t="s">
        <v>105</v>
      </c>
      <c r="B33" s="18" t="s">
        <v>36</v>
      </c>
      <c r="C33" s="18"/>
      <c r="D33" s="19"/>
      <c r="E33" s="20">
        <f>SUM(E34)</f>
        <v>1</v>
      </c>
      <c r="F33" s="20">
        <f t="shared" ref="F33:G33" si="17">SUM(F34)</f>
        <v>1</v>
      </c>
      <c r="G33" s="20">
        <f t="shared" si="17"/>
        <v>0</v>
      </c>
    </row>
    <row r="34" spans="1:7" ht="48" thickBot="1">
      <c r="A34" s="17" t="s">
        <v>20</v>
      </c>
      <c r="B34" s="21" t="s">
        <v>37</v>
      </c>
      <c r="C34" s="21">
        <v>200</v>
      </c>
      <c r="D34" s="22"/>
      <c r="E34" s="23">
        <f>SUM(E35)</f>
        <v>1</v>
      </c>
      <c r="F34" s="23">
        <f t="shared" ref="F34:G34" si="18">SUM(F35)</f>
        <v>1</v>
      </c>
      <c r="G34" s="23">
        <f t="shared" si="18"/>
        <v>0</v>
      </c>
    </row>
    <row r="35" spans="1:7" ht="63.75" thickBot="1">
      <c r="A35" s="24" t="s">
        <v>35</v>
      </c>
      <c r="B35" s="25" t="s">
        <v>37</v>
      </c>
      <c r="C35" s="25">
        <v>200</v>
      </c>
      <c r="D35" s="26" t="s">
        <v>80</v>
      </c>
      <c r="E35" s="1">
        <f>SUM(E36)</f>
        <v>1</v>
      </c>
      <c r="F35" s="1">
        <f t="shared" ref="F35:G35" si="19">SUM(F36)</f>
        <v>1</v>
      </c>
      <c r="G35" s="1">
        <f t="shared" si="19"/>
        <v>0</v>
      </c>
    </row>
    <row r="36" spans="1:7" ht="63.75" thickBot="1">
      <c r="A36" s="27" t="s">
        <v>6</v>
      </c>
      <c r="B36" s="16" t="s">
        <v>37</v>
      </c>
      <c r="C36" s="16">
        <v>200</v>
      </c>
      <c r="D36" s="28" t="s">
        <v>82</v>
      </c>
      <c r="E36" s="29">
        <v>1</v>
      </c>
      <c r="F36" s="29">
        <v>1</v>
      </c>
      <c r="G36" s="29">
        <v>0</v>
      </c>
    </row>
    <row r="37" spans="1:7" ht="63.75" thickBot="1">
      <c r="A37" s="27" t="s">
        <v>110</v>
      </c>
      <c r="B37" s="16" t="s">
        <v>118</v>
      </c>
      <c r="C37" s="16"/>
      <c r="D37" s="28"/>
      <c r="E37" s="29">
        <f>E38+E42</f>
        <v>79.8</v>
      </c>
      <c r="F37" s="29">
        <f t="shared" ref="F37:G38" si="20">SUM(F38)</f>
        <v>0</v>
      </c>
      <c r="G37" s="29">
        <f t="shared" si="20"/>
        <v>0</v>
      </c>
    </row>
    <row r="38" spans="1:7" ht="48" thickBot="1">
      <c r="A38" s="27" t="s">
        <v>20</v>
      </c>
      <c r="B38" s="16" t="s">
        <v>119</v>
      </c>
      <c r="C38" s="16">
        <v>200</v>
      </c>
      <c r="D38" s="28"/>
      <c r="E38" s="29">
        <v>16</v>
      </c>
      <c r="F38" s="29">
        <f t="shared" si="20"/>
        <v>0</v>
      </c>
      <c r="G38" s="29">
        <f t="shared" si="20"/>
        <v>0</v>
      </c>
    </row>
    <row r="39" spans="1:7" ht="48" thickBot="1">
      <c r="A39" s="24" t="s">
        <v>30</v>
      </c>
      <c r="B39" s="16" t="s">
        <v>119</v>
      </c>
      <c r="C39" s="16">
        <v>200</v>
      </c>
      <c r="D39" s="28" t="s">
        <v>86</v>
      </c>
      <c r="E39" s="29">
        <v>16</v>
      </c>
      <c r="F39" s="29">
        <v>0</v>
      </c>
      <c r="G39" s="29">
        <v>0</v>
      </c>
    </row>
    <row r="40" spans="1:7" ht="62.25" customHeight="1" thickBot="1">
      <c r="A40" s="24" t="s">
        <v>11</v>
      </c>
      <c r="B40" s="16" t="s">
        <v>119</v>
      </c>
      <c r="C40" s="16">
        <v>200</v>
      </c>
      <c r="D40" s="28" t="s">
        <v>87</v>
      </c>
      <c r="E40" s="29">
        <v>16</v>
      </c>
      <c r="F40" s="29">
        <v>0</v>
      </c>
      <c r="G40" s="29">
        <v>0</v>
      </c>
    </row>
    <row r="41" spans="1:7" ht="62.25" customHeight="1" thickBot="1">
      <c r="A41" s="24" t="s">
        <v>21</v>
      </c>
      <c r="B41" s="16" t="s">
        <v>119</v>
      </c>
      <c r="C41" s="16">
        <v>800</v>
      </c>
      <c r="D41" s="28"/>
      <c r="E41" s="29">
        <v>63.8</v>
      </c>
      <c r="F41" s="29">
        <v>0</v>
      </c>
      <c r="G41" s="29">
        <v>0</v>
      </c>
    </row>
    <row r="42" spans="1:7" ht="48" thickBot="1">
      <c r="A42" s="24" t="s">
        <v>30</v>
      </c>
      <c r="B42" s="16" t="s">
        <v>119</v>
      </c>
      <c r="C42" s="16">
        <v>800</v>
      </c>
      <c r="D42" s="28" t="s">
        <v>86</v>
      </c>
      <c r="E42" s="29">
        <v>63.8</v>
      </c>
      <c r="F42" s="29">
        <v>0</v>
      </c>
      <c r="G42" s="29">
        <v>0</v>
      </c>
    </row>
    <row r="43" spans="1:7" ht="16.5" thickBot="1">
      <c r="A43" s="24" t="s">
        <v>11</v>
      </c>
      <c r="B43" s="16" t="s">
        <v>119</v>
      </c>
      <c r="C43" s="16">
        <v>800</v>
      </c>
      <c r="D43" s="28" t="s">
        <v>87</v>
      </c>
      <c r="E43" s="29">
        <v>63.8</v>
      </c>
      <c r="F43" s="29"/>
      <c r="G43" s="29"/>
    </row>
    <row r="44" spans="1:7" ht="79.5" thickBot="1">
      <c r="A44" s="17" t="s">
        <v>106</v>
      </c>
      <c r="B44" s="18" t="s">
        <v>38</v>
      </c>
      <c r="C44" s="18"/>
      <c r="D44" s="19"/>
      <c r="E44" s="20">
        <f>SUM(E45,E49)</f>
        <v>59.900000000000006</v>
      </c>
      <c r="F44" s="20">
        <f t="shared" ref="F44:G44" si="21">SUM(F45,F49)</f>
        <v>0</v>
      </c>
      <c r="G44" s="20">
        <f t="shared" si="21"/>
        <v>0</v>
      </c>
    </row>
    <row r="45" spans="1:7" ht="48" thickBot="1">
      <c r="A45" s="24" t="s">
        <v>56</v>
      </c>
      <c r="B45" s="18" t="s">
        <v>57</v>
      </c>
      <c r="C45" s="18"/>
      <c r="D45" s="19"/>
      <c r="E45" s="20">
        <f>SUM(E46)</f>
        <v>35.1</v>
      </c>
      <c r="F45" s="20">
        <f t="shared" ref="F45:G45" si="22">SUM(F46)</f>
        <v>0</v>
      </c>
      <c r="G45" s="20">
        <f t="shared" si="22"/>
        <v>0</v>
      </c>
    </row>
    <row r="46" spans="1:7" ht="48" thickBot="1">
      <c r="A46" s="17" t="s">
        <v>20</v>
      </c>
      <c r="B46" s="21" t="s">
        <v>57</v>
      </c>
      <c r="C46" s="21">
        <v>200</v>
      </c>
      <c r="D46" s="22"/>
      <c r="E46" s="23">
        <f>SUM(E47)</f>
        <v>35.1</v>
      </c>
      <c r="F46" s="23">
        <f t="shared" ref="F46:G46" si="23">SUM(F47)</f>
        <v>0</v>
      </c>
      <c r="G46" s="23">
        <f t="shared" si="23"/>
        <v>0</v>
      </c>
    </row>
    <row r="47" spans="1:7" ht="48" thickBot="1">
      <c r="A47" s="24" t="s">
        <v>30</v>
      </c>
      <c r="B47" s="18" t="s">
        <v>57</v>
      </c>
      <c r="C47" s="18">
        <v>200</v>
      </c>
      <c r="D47" s="19" t="s">
        <v>86</v>
      </c>
      <c r="E47" s="20">
        <f>SUM(E48)</f>
        <v>35.1</v>
      </c>
      <c r="F47" s="20">
        <f t="shared" ref="F47:G47" si="24">SUM(F48)</f>
        <v>0</v>
      </c>
      <c r="G47" s="20">
        <f t="shared" si="24"/>
        <v>0</v>
      </c>
    </row>
    <row r="48" spans="1:7" ht="16.5" thickBot="1">
      <c r="A48" s="27" t="s">
        <v>11</v>
      </c>
      <c r="B48" s="34" t="s">
        <v>66</v>
      </c>
      <c r="C48" s="34">
        <v>200</v>
      </c>
      <c r="D48" s="35" t="s">
        <v>88</v>
      </c>
      <c r="E48" s="36">
        <v>35.1</v>
      </c>
      <c r="F48" s="36">
        <v>0</v>
      </c>
      <c r="G48" s="36">
        <v>0</v>
      </c>
    </row>
    <row r="49" spans="1:7" ht="48" thickBot="1">
      <c r="A49" s="24" t="s">
        <v>50</v>
      </c>
      <c r="B49" s="25" t="s">
        <v>39</v>
      </c>
      <c r="C49" s="25"/>
      <c r="D49" s="26"/>
      <c r="E49" s="1">
        <f>SUM(E50)</f>
        <v>24.8</v>
      </c>
      <c r="F49" s="1">
        <f t="shared" ref="F49:G49" si="25">SUM(F50)</f>
        <v>0</v>
      </c>
      <c r="G49" s="1">
        <f t="shared" si="25"/>
        <v>0</v>
      </c>
    </row>
    <row r="50" spans="1:7" ht="48" thickBot="1">
      <c r="A50" s="17" t="s">
        <v>20</v>
      </c>
      <c r="B50" s="21" t="s">
        <v>40</v>
      </c>
      <c r="C50" s="21">
        <v>200</v>
      </c>
      <c r="D50" s="22"/>
      <c r="E50" s="23">
        <f>SUM(E51)</f>
        <v>24.8</v>
      </c>
      <c r="F50" s="23">
        <v>0</v>
      </c>
      <c r="G50" s="23">
        <f t="shared" ref="G50" si="26">SUM(G51)</f>
        <v>0</v>
      </c>
    </row>
    <row r="51" spans="1:7" ht="48" thickBot="1">
      <c r="A51" s="24" t="s">
        <v>30</v>
      </c>
      <c r="B51" s="25" t="s">
        <v>40</v>
      </c>
      <c r="C51" s="25">
        <v>200</v>
      </c>
      <c r="D51" s="26" t="s">
        <v>86</v>
      </c>
      <c r="E51" s="1">
        <f>SUM(E52)</f>
        <v>24.8</v>
      </c>
      <c r="F51" s="1">
        <f t="shared" ref="F51:G51" si="27">SUM(F52)</f>
        <v>413.6</v>
      </c>
      <c r="G51" s="1">
        <f t="shared" si="27"/>
        <v>0</v>
      </c>
    </row>
    <row r="52" spans="1:7" ht="16.5" thickBot="1">
      <c r="A52" s="27" t="s">
        <v>11</v>
      </c>
      <c r="B52" s="16" t="s">
        <v>40</v>
      </c>
      <c r="C52" s="16">
        <v>200</v>
      </c>
      <c r="D52" s="28" t="s">
        <v>88</v>
      </c>
      <c r="E52" s="29">
        <v>24.8</v>
      </c>
      <c r="F52" s="29">
        <v>413.6</v>
      </c>
      <c r="G52" s="29"/>
    </row>
    <row r="53" spans="1:7" ht="158.25" thickBot="1">
      <c r="A53" s="17" t="s">
        <v>107</v>
      </c>
      <c r="B53" s="18" t="s">
        <v>53</v>
      </c>
      <c r="C53" s="18"/>
      <c r="D53" s="19"/>
      <c r="E53" s="20">
        <f>SUM(E54)</f>
        <v>0.5</v>
      </c>
      <c r="F53" s="20">
        <f t="shared" ref="F53:G53" si="28">SUM(F54)</f>
        <v>0.5</v>
      </c>
      <c r="G53" s="20">
        <f t="shared" si="28"/>
        <v>0</v>
      </c>
    </row>
    <row r="54" spans="1:7" ht="48" thickBot="1">
      <c r="A54" s="17" t="s">
        <v>20</v>
      </c>
      <c r="B54" s="21" t="s">
        <v>54</v>
      </c>
      <c r="C54" s="21">
        <v>200</v>
      </c>
      <c r="D54" s="22"/>
      <c r="E54" s="23">
        <f>SUM(E55)</f>
        <v>0.5</v>
      </c>
      <c r="F54" s="23">
        <f t="shared" ref="F54:G54" si="29">SUM(F55)</f>
        <v>0.5</v>
      </c>
      <c r="G54" s="23">
        <f t="shared" si="29"/>
        <v>0</v>
      </c>
    </row>
    <row r="55" spans="1:7" ht="16.5" thickBot="1">
      <c r="A55" s="24" t="s">
        <v>32</v>
      </c>
      <c r="B55" s="25" t="s">
        <v>54</v>
      </c>
      <c r="C55" s="25">
        <v>200</v>
      </c>
      <c r="D55" s="26" t="s">
        <v>89</v>
      </c>
      <c r="E55" s="1">
        <f>SUM(E56)</f>
        <v>0.5</v>
      </c>
      <c r="F55" s="1">
        <f t="shared" ref="F55:G55" si="30">SUM(F56)</f>
        <v>0.5</v>
      </c>
      <c r="G55" s="1">
        <f t="shared" si="30"/>
        <v>0</v>
      </c>
    </row>
    <row r="56" spans="1:7" ht="16.5" thickBot="1">
      <c r="A56" s="27" t="s">
        <v>12</v>
      </c>
      <c r="B56" s="16" t="s">
        <v>54</v>
      </c>
      <c r="C56" s="16">
        <v>200</v>
      </c>
      <c r="D56" s="28" t="s">
        <v>90</v>
      </c>
      <c r="E56" s="29">
        <v>0.5</v>
      </c>
      <c r="F56" s="29">
        <v>0.5</v>
      </c>
      <c r="G56" s="29">
        <v>0</v>
      </c>
    </row>
    <row r="57" spans="1:7" ht="126.75" thickBot="1">
      <c r="A57" s="24" t="s">
        <v>109</v>
      </c>
      <c r="B57" s="18" t="s">
        <v>120</v>
      </c>
      <c r="C57" s="18"/>
      <c r="D57" s="19"/>
      <c r="E57" s="1">
        <f>SUM(E58)</f>
        <v>50.5</v>
      </c>
      <c r="F57" s="1">
        <f t="shared" ref="F57:G57" si="31">SUM(F58)</f>
        <v>0</v>
      </c>
      <c r="G57" s="1">
        <f t="shared" si="31"/>
        <v>0</v>
      </c>
    </row>
    <row r="58" spans="1:7" ht="48" thickBot="1">
      <c r="A58" s="37" t="s">
        <v>20</v>
      </c>
      <c r="B58" s="21" t="s">
        <v>121</v>
      </c>
      <c r="C58" s="21">
        <v>200</v>
      </c>
      <c r="D58" s="22"/>
      <c r="E58" s="1">
        <f>SUM(E59)</f>
        <v>50.5</v>
      </c>
      <c r="F58" s="1">
        <f t="shared" ref="F58:G59" si="32">SUM(F59)</f>
        <v>0</v>
      </c>
      <c r="G58" s="1">
        <f t="shared" si="32"/>
        <v>0</v>
      </c>
    </row>
    <row r="59" spans="1:7" ht="38.25" thickBot="1">
      <c r="A59" s="38" t="s">
        <v>7</v>
      </c>
      <c r="B59" s="18" t="s">
        <v>121</v>
      </c>
      <c r="C59" s="25">
        <v>200</v>
      </c>
      <c r="D59" s="26" t="s">
        <v>83</v>
      </c>
      <c r="E59" s="29">
        <f>SUM(E60)</f>
        <v>50.5</v>
      </c>
      <c r="F59" s="29">
        <f t="shared" si="32"/>
        <v>0</v>
      </c>
      <c r="G59" s="29">
        <f t="shared" si="32"/>
        <v>0</v>
      </c>
    </row>
    <row r="60" spans="1:7" ht="32.25" thickBot="1">
      <c r="A60" s="27" t="s">
        <v>9</v>
      </c>
      <c r="B60" s="34" t="s">
        <v>122</v>
      </c>
      <c r="C60" s="16">
        <v>200</v>
      </c>
      <c r="D60" s="28" t="s">
        <v>85</v>
      </c>
      <c r="E60" s="29">
        <v>50.5</v>
      </c>
      <c r="F60" s="29">
        <v>0</v>
      </c>
      <c r="G60" s="29">
        <v>0</v>
      </c>
    </row>
    <row r="61" spans="1:7" ht="142.5" thickBot="1">
      <c r="A61" s="39" t="s">
        <v>108</v>
      </c>
      <c r="B61" s="18" t="s">
        <v>41</v>
      </c>
      <c r="C61" s="18"/>
      <c r="D61" s="19"/>
      <c r="E61" s="20">
        <f>SUM(E62)</f>
        <v>779.3</v>
      </c>
      <c r="F61" s="20">
        <f t="shared" ref="F61:G61" si="33">SUM(F62)</f>
        <v>814.6</v>
      </c>
      <c r="G61" s="20">
        <f t="shared" si="33"/>
        <v>867.7</v>
      </c>
    </row>
    <row r="62" spans="1:7" ht="48" thickBot="1">
      <c r="A62" s="17" t="s">
        <v>20</v>
      </c>
      <c r="B62" s="21" t="s">
        <v>123</v>
      </c>
      <c r="C62" s="21">
        <v>200</v>
      </c>
      <c r="D62" s="22"/>
      <c r="E62" s="23">
        <f>SUM(E63)</f>
        <v>779.3</v>
      </c>
      <c r="F62" s="23">
        <f t="shared" ref="F62:G62" si="34">SUM(F63)</f>
        <v>814.6</v>
      </c>
      <c r="G62" s="23">
        <f t="shared" si="34"/>
        <v>867.7</v>
      </c>
    </row>
    <row r="63" spans="1:7" ht="32.25" thickBot="1">
      <c r="A63" s="24" t="s">
        <v>51</v>
      </c>
      <c r="B63" s="25" t="s">
        <v>123</v>
      </c>
      <c r="C63" s="25">
        <v>200</v>
      </c>
      <c r="D63" s="26" t="s">
        <v>83</v>
      </c>
      <c r="E63" s="1">
        <f>SUM(E64)</f>
        <v>779.3</v>
      </c>
      <c r="F63" s="1">
        <f t="shared" ref="F63:G63" si="35">SUM(F64)</f>
        <v>814.6</v>
      </c>
      <c r="G63" s="1">
        <f t="shared" si="35"/>
        <v>867.7</v>
      </c>
    </row>
    <row r="64" spans="1:7" ht="32.25" thickBot="1">
      <c r="A64" s="27" t="s">
        <v>8</v>
      </c>
      <c r="B64" s="16" t="s">
        <v>58</v>
      </c>
      <c r="C64" s="16">
        <v>200</v>
      </c>
      <c r="D64" s="28" t="s">
        <v>84</v>
      </c>
      <c r="E64" s="29">
        <v>779.3</v>
      </c>
      <c r="F64" s="29">
        <v>814.6</v>
      </c>
      <c r="G64" s="29">
        <v>867.7</v>
      </c>
    </row>
    <row r="65" spans="1:11" ht="95.25" thickBot="1">
      <c r="A65" s="24" t="s">
        <v>60</v>
      </c>
      <c r="B65" s="18" t="s">
        <v>42</v>
      </c>
      <c r="C65" s="18"/>
      <c r="D65" s="19"/>
      <c r="E65" s="20">
        <f>E66+E70+E73</f>
        <v>2764.1</v>
      </c>
      <c r="F65" s="20">
        <f t="shared" ref="F65:G65" si="36">SUM(F66+F70+F73)</f>
        <v>2643.8</v>
      </c>
      <c r="G65" s="20">
        <f t="shared" si="36"/>
        <v>2640.1</v>
      </c>
      <c r="I65" s="40"/>
      <c r="J65" s="40"/>
      <c r="K65" s="40"/>
    </row>
    <row r="66" spans="1:11" ht="142.5" thickBot="1">
      <c r="A66" s="17" t="s">
        <v>18</v>
      </c>
      <c r="B66" s="21" t="s">
        <v>42</v>
      </c>
      <c r="C66" s="21">
        <v>100</v>
      </c>
      <c r="D66" s="22"/>
      <c r="E66" s="23">
        <f>SUM(E67)</f>
        <v>2400.5</v>
      </c>
      <c r="F66" s="23">
        <f t="shared" ref="F66:G66" si="37">SUM(F67)</f>
        <v>2641.4</v>
      </c>
      <c r="G66" s="23">
        <f t="shared" si="37"/>
        <v>2637.7</v>
      </c>
    </row>
    <row r="67" spans="1:11" ht="32.25" thickBot="1">
      <c r="A67" s="24" t="s">
        <v>43</v>
      </c>
      <c r="B67" s="25" t="s">
        <v>42</v>
      </c>
      <c r="C67" s="25">
        <v>100</v>
      </c>
      <c r="D67" s="26" t="s">
        <v>72</v>
      </c>
      <c r="E67" s="1">
        <f>SUM(E68:E69)</f>
        <v>2400.5</v>
      </c>
      <c r="F67" s="1">
        <f t="shared" ref="F67:G67" si="38">SUM(F68:F69)</f>
        <v>2641.4</v>
      </c>
      <c r="G67" s="1">
        <f t="shared" si="38"/>
        <v>2637.7</v>
      </c>
    </row>
    <row r="68" spans="1:11" ht="63.75" thickBot="1">
      <c r="A68" s="27" t="s">
        <v>17</v>
      </c>
      <c r="B68" s="16" t="s">
        <v>42</v>
      </c>
      <c r="C68" s="16">
        <v>100</v>
      </c>
      <c r="D68" s="28" t="s">
        <v>73</v>
      </c>
      <c r="E68" s="29">
        <v>666.2</v>
      </c>
      <c r="F68" s="29">
        <v>720.2</v>
      </c>
      <c r="G68" s="29">
        <v>720.2</v>
      </c>
    </row>
    <row r="69" spans="1:11" ht="79.5" thickBot="1">
      <c r="A69" s="27" t="s">
        <v>19</v>
      </c>
      <c r="B69" s="16" t="s">
        <v>42</v>
      </c>
      <c r="C69" s="16">
        <v>100</v>
      </c>
      <c r="D69" s="28" t="s">
        <v>74</v>
      </c>
      <c r="E69" s="29">
        <v>1734.3</v>
      </c>
      <c r="F69" s="29">
        <v>1921.2</v>
      </c>
      <c r="G69" s="29">
        <v>1917.5</v>
      </c>
    </row>
    <row r="70" spans="1:11" ht="48" thickBot="1">
      <c r="A70" s="17" t="s">
        <v>20</v>
      </c>
      <c r="B70" s="21" t="s">
        <v>42</v>
      </c>
      <c r="C70" s="21">
        <v>200</v>
      </c>
      <c r="D70" s="22"/>
      <c r="E70" s="23">
        <f>SUM(E71)</f>
        <v>363.6</v>
      </c>
      <c r="F70" s="23">
        <f t="shared" ref="F70:G70" si="39">SUM(F71)</f>
        <v>2.4</v>
      </c>
      <c r="G70" s="23">
        <f t="shared" si="39"/>
        <v>2.4</v>
      </c>
    </row>
    <row r="71" spans="1:11" ht="32.25" thickBot="1">
      <c r="A71" s="24" t="s">
        <v>43</v>
      </c>
      <c r="B71" s="25" t="s">
        <v>42</v>
      </c>
      <c r="C71" s="25">
        <v>200</v>
      </c>
      <c r="D71" s="26" t="s">
        <v>72</v>
      </c>
      <c r="E71" s="1">
        <f>SUM(E72)</f>
        <v>363.6</v>
      </c>
      <c r="F71" s="1">
        <f t="shared" ref="F71:G71" si="40">SUM(F72)</f>
        <v>2.4</v>
      </c>
      <c r="G71" s="1">
        <f t="shared" si="40"/>
        <v>2.4</v>
      </c>
    </row>
    <row r="72" spans="1:11" ht="79.5" thickBot="1">
      <c r="A72" s="27" t="s">
        <v>19</v>
      </c>
      <c r="B72" s="16" t="s">
        <v>42</v>
      </c>
      <c r="C72" s="16">
        <v>200</v>
      </c>
      <c r="D72" s="28" t="s">
        <v>74</v>
      </c>
      <c r="E72" s="29">
        <v>363.6</v>
      </c>
      <c r="F72" s="29">
        <v>2.4</v>
      </c>
      <c r="G72" s="29">
        <v>2.4</v>
      </c>
    </row>
    <row r="73" spans="1:11" ht="32.25" thickBot="1">
      <c r="A73" s="17" t="s">
        <v>21</v>
      </c>
      <c r="B73" s="21" t="s">
        <v>42</v>
      </c>
      <c r="C73" s="21">
        <v>800</v>
      </c>
      <c r="D73" s="22"/>
      <c r="E73" s="23">
        <f>SUM(E74)</f>
        <v>0</v>
      </c>
      <c r="F73" s="23">
        <f t="shared" ref="F73:G73" si="41">SUM(F74)</f>
        <v>0</v>
      </c>
      <c r="G73" s="23">
        <f t="shared" si="41"/>
        <v>0</v>
      </c>
    </row>
    <row r="74" spans="1:11" ht="32.25" thickBot="1">
      <c r="A74" s="24" t="s">
        <v>43</v>
      </c>
      <c r="B74" s="25" t="s">
        <v>42</v>
      </c>
      <c r="C74" s="25">
        <v>800</v>
      </c>
      <c r="D74" s="26" t="s">
        <v>72</v>
      </c>
      <c r="E74" s="1">
        <f>SUM(E75)</f>
        <v>0</v>
      </c>
      <c r="F74" s="1">
        <f t="shared" ref="F74:G74" si="42">SUM(F75)</f>
        <v>0</v>
      </c>
      <c r="G74" s="1">
        <f t="shared" si="42"/>
        <v>0</v>
      </c>
    </row>
    <row r="75" spans="1:11" ht="79.5" thickBot="1">
      <c r="A75" s="17" t="s">
        <v>19</v>
      </c>
      <c r="B75" s="16" t="s">
        <v>42</v>
      </c>
      <c r="C75" s="34">
        <v>800</v>
      </c>
      <c r="D75" s="35" t="s">
        <v>74</v>
      </c>
      <c r="E75" s="29">
        <v>0</v>
      </c>
      <c r="F75" s="29">
        <v>0</v>
      </c>
      <c r="G75" s="29">
        <v>0</v>
      </c>
    </row>
    <row r="76" spans="1:11" ht="63.75" thickBot="1">
      <c r="A76" s="3" t="s">
        <v>111</v>
      </c>
      <c r="B76" s="4" t="s">
        <v>44</v>
      </c>
      <c r="C76" s="4"/>
      <c r="D76" s="5"/>
      <c r="E76" s="6">
        <f>SUM(E77,E82,E102,E109)</f>
        <v>3588.4</v>
      </c>
      <c r="F76" s="6">
        <f t="shared" ref="F76:G76" si="43">SUM(F77+F82+F102+F109)</f>
        <v>1819.6</v>
      </c>
      <c r="G76" s="6">
        <f t="shared" si="43"/>
        <v>1833.1</v>
      </c>
    </row>
    <row r="77" spans="1:11" ht="142.5" thickBot="1">
      <c r="A77" s="17" t="s">
        <v>18</v>
      </c>
      <c r="B77" s="21" t="s">
        <v>44</v>
      </c>
      <c r="C77" s="21">
        <v>100</v>
      </c>
      <c r="D77" s="22"/>
      <c r="E77" s="23">
        <f>E78+E80</f>
        <v>1280.8999999999999</v>
      </c>
      <c r="F77" s="23">
        <f t="shared" ref="F77:G77" si="44">SUM(F78+F80)</f>
        <v>841.5</v>
      </c>
      <c r="G77" s="23">
        <f t="shared" si="44"/>
        <v>796.5</v>
      </c>
    </row>
    <row r="78" spans="1:11" ht="32.25" thickBot="1">
      <c r="A78" s="24" t="s">
        <v>45</v>
      </c>
      <c r="B78" s="25" t="s">
        <v>44</v>
      </c>
      <c r="C78" s="25">
        <v>100</v>
      </c>
      <c r="D78" s="26" t="s">
        <v>78</v>
      </c>
      <c r="E78" s="1">
        <f>SUM(E79)</f>
        <v>65.099999999999994</v>
      </c>
      <c r="F78" s="1">
        <f t="shared" ref="F78:G78" si="45">SUM(F79)</f>
        <v>64.7</v>
      </c>
      <c r="G78" s="1">
        <f t="shared" si="45"/>
        <v>64.7</v>
      </c>
    </row>
    <row r="79" spans="1:11" ht="32.25" thickBot="1">
      <c r="A79" s="27" t="s">
        <v>5</v>
      </c>
      <c r="B79" s="16" t="s">
        <v>44</v>
      </c>
      <c r="C79" s="16">
        <v>100</v>
      </c>
      <c r="D79" s="28" t="s">
        <v>79</v>
      </c>
      <c r="E79" s="29">
        <v>65.099999999999994</v>
      </c>
      <c r="F79" s="29">
        <v>64.7</v>
      </c>
      <c r="G79" s="29">
        <v>64.7</v>
      </c>
    </row>
    <row r="80" spans="1:11" ht="32.25" thickBot="1">
      <c r="A80" s="24" t="s">
        <v>46</v>
      </c>
      <c r="B80" s="18" t="s">
        <v>44</v>
      </c>
      <c r="C80" s="18">
        <v>100</v>
      </c>
      <c r="D80" s="19" t="s">
        <v>91</v>
      </c>
      <c r="E80" s="20">
        <f>E81</f>
        <v>1215.8</v>
      </c>
      <c r="F80" s="20">
        <f t="shared" ref="F80:G80" si="46">SUM(F81)</f>
        <v>776.8</v>
      </c>
      <c r="G80" s="20">
        <f t="shared" si="46"/>
        <v>731.8</v>
      </c>
    </row>
    <row r="81" spans="1:8" ht="16.5" thickBot="1">
      <c r="A81" s="27" t="s">
        <v>13</v>
      </c>
      <c r="B81" s="16" t="s">
        <v>44</v>
      </c>
      <c r="C81" s="16">
        <v>100</v>
      </c>
      <c r="D81" s="28" t="s">
        <v>92</v>
      </c>
      <c r="E81" s="29">
        <v>1215.8</v>
      </c>
      <c r="F81" s="29">
        <v>776.8</v>
      </c>
      <c r="G81" s="29">
        <v>731.8</v>
      </c>
    </row>
    <row r="82" spans="1:8" ht="48" thickBot="1">
      <c r="A82" s="17" t="s">
        <v>20</v>
      </c>
      <c r="B82" s="21" t="s">
        <v>44</v>
      </c>
      <c r="C82" s="21">
        <v>200</v>
      </c>
      <c r="D82" s="22"/>
      <c r="E82" s="23">
        <f>SUM(E83+E85+E87+E90+E93+E95+E98+E100)</f>
        <v>2105.9</v>
      </c>
      <c r="F82" s="23">
        <f t="shared" ref="F82:G82" si="47">SUM(F83+F85+F87+F90+F93+F95+F98+F100)</f>
        <v>840.19999999999993</v>
      </c>
      <c r="G82" s="23">
        <f t="shared" si="47"/>
        <v>769.59999999999991</v>
      </c>
    </row>
    <row r="83" spans="1:8" ht="32.25" thickBot="1">
      <c r="A83" s="24" t="s">
        <v>67</v>
      </c>
      <c r="B83" s="18" t="s">
        <v>44</v>
      </c>
      <c r="C83" s="18">
        <v>200</v>
      </c>
      <c r="D83" s="19" t="s">
        <v>72</v>
      </c>
      <c r="E83" s="20">
        <f>SUM(E84)</f>
        <v>211.3</v>
      </c>
      <c r="F83" s="20">
        <f t="shared" ref="F83:G83" si="48">SUM(F84)</f>
        <v>0</v>
      </c>
      <c r="G83" s="20">
        <f t="shared" si="48"/>
        <v>0</v>
      </c>
    </row>
    <row r="84" spans="1:8" ht="32.25" thickBot="1">
      <c r="A84" s="27" t="s">
        <v>68</v>
      </c>
      <c r="B84" s="34" t="s">
        <v>44</v>
      </c>
      <c r="C84" s="34">
        <v>200</v>
      </c>
      <c r="D84" s="35" t="s">
        <v>77</v>
      </c>
      <c r="E84" s="36">
        <v>211.3</v>
      </c>
      <c r="F84" s="36">
        <v>0</v>
      </c>
      <c r="G84" s="36">
        <v>0</v>
      </c>
    </row>
    <row r="85" spans="1:8" ht="32.25" thickBot="1">
      <c r="A85" s="24" t="s">
        <v>45</v>
      </c>
      <c r="B85" s="25" t="s">
        <v>44</v>
      </c>
      <c r="C85" s="25">
        <v>200</v>
      </c>
      <c r="D85" s="26" t="s">
        <v>78</v>
      </c>
      <c r="E85" s="1">
        <f>SUM(E86)</f>
        <v>22.2</v>
      </c>
      <c r="F85" s="1">
        <f t="shared" ref="F85:G85" si="49">SUM(F86)</f>
        <v>31.3</v>
      </c>
      <c r="G85" s="1">
        <f t="shared" si="49"/>
        <v>40.299999999999997</v>
      </c>
    </row>
    <row r="86" spans="1:8" ht="32.25" thickBot="1">
      <c r="A86" s="27" t="s">
        <v>5</v>
      </c>
      <c r="B86" s="16" t="s">
        <v>44</v>
      </c>
      <c r="C86" s="16">
        <v>200</v>
      </c>
      <c r="D86" s="28" t="s">
        <v>79</v>
      </c>
      <c r="E86" s="29">
        <v>22.2</v>
      </c>
      <c r="F86" s="29">
        <v>31.3</v>
      </c>
      <c r="G86" s="29">
        <v>40.299999999999997</v>
      </c>
      <c r="H86" s="2"/>
    </row>
    <row r="87" spans="1:8" ht="32.25" thickBot="1">
      <c r="A87" s="24" t="s">
        <v>69</v>
      </c>
      <c r="B87" s="25" t="s">
        <v>44</v>
      </c>
      <c r="C87" s="25">
        <v>200</v>
      </c>
      <c r="D87" s="26" t="s">
        <v>83</v>
      </c>
      <c r="E87" s="1">
        <f>SUM(E88:E89)</f>
        <v>1510.6</v>
      </c>
      <c r="F87" s="1">
        <f t="shared" ref="F87:G87" si="50">SUM(F88:F89)</f>
        <v>579.29999999999995</v>
      </c>
      <c r="G87" s="1">
        <f t="shared" si="50"/>
        <v>579.29999999999995</v>
      </c>
    </row>
    <row r="88" spans="1:8" ht="16.5" thickBot="1">
      <c r="A88" s="27" t="s">
        <v>70</v>
      </c>
      <c r="B88" s="16" t="s">
        <v>44</v>
      </c>
      <c r="C88" s="16">
        <v>200</v>
      </c>
      <c r="D88" s="28" t="s">
        <v>84</v>
      </c>
      <c r="E88" s="29">
        <v>1510.6</v>
      </c>
      <c r="F88" s="29">
        <v>579.29999999999995</v>
      </c>
      <c r="G88" s="29">
        <v>579.29999999999995</v>
      </c>
    </row>
    <row r="89" spans="1:8" ht="32.25" thickBot="1">
      <c r="A89" s="27" t="s">
        <v>9</v>
      </c>
      <c r="B89" s="16" t="s">
        <v>44</v>
      </c>
      <c r="C89" s="16">
        <v>200</v>
      </c>
      <c r="D89" s="28" t="s">
        <v>85</v>
      </c>
      <c r="E89" s="29">
        <v>0</v>
      </c>
      <c r="F89" s="29">
        <v>0</v>
      </c>
      <c r="G89" s="29">
        <v>0</v>
      </c>
    </row>
    <row r="90" spans="1:8" ht="48" thickBot="1">
      <c r="A90" s="24" t="s">
        <v>30</v>
      </c>
      <c r="B90" s="25" t="s">
        <v>44</v>
      </c>
      <c r="C90" s="25">
        <v>200</v>
      </c>
      <c r="D90" s="26" t="s">
        <v>86</v>
      </c>
      <c r="E90" s="1">
        <f>SUM(E91:E92)</f>
        <v>193.2</v>
      </c>
      <c r="F90" s="1">
        <f t="shared" ref="F90:G90" si="51">SUM(F91:F92)</f>
        <v>150</v>
      </c>
      <c r="G90" s="1">
        <f t="shared" si="51"/>
        <v>150</v>
      </c>
    </row>
    <row r="91" spans="1:8" ht="16.5" thickBot="1">
      <c r="A91" s="27" t="s">
        <v>10</v>
      </c>
      <c r="B91" s="16" t="s">
        <v>44</v>
      </c>
      <c r="C91" s="16">
        <v>200</v>
      </c>
      <c r="D91" s="28" t="s">
        <v>87</v>
      </c>
      <c r="E91" s="29">
        <v>0</v>
      </c>
      <c r="F91" s="29">
        <v>0</v>
      </c>
      <c r="G91" s="29">
        <v>0</v>
      </c>
    </row>
    <row r="92" spans="1:8" ht="16.5" thickBot="1">
      <c r="A92" s="27" t="s">
        <v>11</v>
      </c>
      <c r="B92" s="16" t="s">
        <v>44</v>
      </c>
      <c r="C92" s="16">
        <v>200</v>
      </c>
      <c r="D92" s="28" t="s">
        <v>88</v>
      </c>
      <c r="E92" s="29">
        <v>193.2</v>
      </c>
      <c r="F92" s="29">
        <v>150</v>
      </c>
      <c r="G92" s="29">
        <v>150</v>
      </c>
    </row>
    <row r="93" spans="1:8" ht="16.5" thickBot="1">
      <c r="A93" s="24" t="s">
        <v>32</v>
      </c>
      <c r="B93" s="25" t="s">
        <v>44</v>
      </c>
      <c r="C93" s="25">
        <v>200</v>
      </c>
      <c r="D93" s="26" t="s">
        <v>89</v>
      </c>
      <c r="E93" s="1">
        <f>SUM(E94)</f>
        <v>0</v>
      </c>
      <c r="F93" s="1">
        <f t="shared" ref="F93:G93" si="52">SUM(F94)</f>
        <v>0</v>
      </c>
      <c r="G93" s="1">
        <f t="shared" si="52"/>
        <v>0</v>
      </c>
    </row>
    <row r="94" spans="1:8" ht="16.5" thickBot="1">
      <c r="A94" s="27" t="s">
        <v>12</v>
      </c>
      <c r="B94" s="16" t="s">
        <v>44</v>
      </c>
      <c r="C94" s="16">
        <v>200</v>
      </c>
      <c r="D94" s="28" t="s">
        <v>90</v>
      </c>
      <c r="E94" s="29"/>
      <c r="F94" s="29"/>
      <c r="G94" s="29"/>
    </row>
    <row r="95" spans="1:8" ht="32.25" thickBot="1">
      <c r="A95" s="24" t="s">
        <v>46</v>
      </c>
      <c r="B95" s="25" t="s">
        <v>44</v>
      </c>
      <c r="C95" s="25">
        <v>200</v>
      </c>
      <c r="D95" s="26" t="s">
        <v>91</v>
      </c>
      <c r="E95" s="1">
        <f>SUM(E96:E97)</f>
        <v>158.80000000000001</v>
      </c>
      <c r="F95" s="1">
        <f t="shared" ref="F95:G95" si="53">SUM(F96:F97)</f>
        <v>79.599999999999994</v>
      </c>
      <c r="G95" s="1">
        <f t="shared" si="53"/>
        <v>0</v>
      </c>
    </row>
    <row r="96" spans="1:8" ht="16.5" thickBot="1">
      <c r="A96" s="27" t="s">
        <v>13</v>
      </c>
      <c r="B96" s="16" t="s">
        <v>44</v>
      </c>
      <c r="C96" s="16">
        <v>200</v>
      </c>
      <c r="D96" s="28" t="s">
        <v>92</v>
      </c>
      <c r="E96" s="29">
        <v>158.80000000000001</v>
      </c>
      <c r="F96" s="29">
        <v>79.599999999999994</v>
      </c>
      <c r="G96" s="29">
        <v>0</v>
      </c>
    </row>
    <row r="97" spans="1:7" ht="32.25" thickBot="1">
      <c r="A97" s="27" t="s">
        <v>71</v>
      </c>
      <c r="B97" s="16" t="s">
        <v>44</v>
      </c>
      <c r="C97" s="16">
        <v>200</v>
      </c>
      <c r="D97" s="28" t="s">
        <v>93</v>
      </c>
      <c r="E97" s="29">
        <v>0</v>
      </c>
      <c r="F97" s="29">
        <v>0</v>
      </c>
      <c r="G97" s="29">
        <v>0</v>
      </c>
    </row>
    <row r="98" spans="1:7" ht="32.25" thickBot="1">
      <c r="A98" s="24" t="s">
        <v>31</v>
      </c>
      <c r="B98" s="25" t="s">
        <v>44</v>
      </c>
      <c r="C98" s="25">
        <v>200</v>
      </c>
      <c r="D98" s="26" t="s">
        <v>98</v>
      </c>
      <c r="E98" s="1">
        <f>SUM(E99)</f>
        <v>0</v>
      </c>
      <c r="F98" s="1">
        <f t="shared" ref="F98:G98" si="54">SUM(F99)</f>
        <v>0</v>
      </c>
      <c r="G98" s="1">
        <f t="shared" si="54"/>
        <v>0</v>
      </c>
    </row>
    <row r="99" spans="1:7" ht="32.25" thickBot="1">
      <c r="A99" s="27" t="s">
        <v>14</v>
      </c>
      <c r="B99" s="16" t="s">
        <v>44</v>
      </c>
      <c r="C99" s="16">
        <v>200</v>
      </c>
      <c r="D99" s="28" t="s">
        <v>97</v>
      </c>
      <c r="E99" s="29"/>
      <c r="F99" s="29"/>
      <c r="G99" s="29"/>
    </row>
    <row r="100" spans="1:7" ht="32.25" thickBot="1">
      <c r="A100" s="24" t="s">
        <v>47</v>
      </c>
      <c r="B100" s="25" t="s">
        <v>44</v>
      </c>
      <c r="C100" s="25">
        <v>200</v>
      </c>
      <c r="D100" s="26" t="s">
        <v>96</v>
      </c>
      <c r="E100" s="1">
        <f>SUM(E101)</f>
        <v>9.8000000000000007</v>
      </c>
      <c r="F100" s="1">
        <f t="shared" ref="F100:G100" si="55">SUM(F101)</f>
        <v>0</v>
      </c>
      <c r="G100" s="1">
        <f t="shared" si="55"/>
        <v>0</v>
      </c>
    </row>
    <row r="101" spans="1:7" ht="32.25" thickBot="1">
      <c r="A101" s="27" t="s">
        <v>15</v>
      </c>
      <c r="B101" s="16" t="s">
        <v>44</v>
      </c>
      <c r="C101" s="16">
        <v>200</v>
      </c>
      <c r="D101" s="28" t="s">
        <v>95</v>
      </c>
      <c r="E101" s="29">
        <v>9.8000000000000007</v>
      </c>
      <c r="F101" s="29">
        <v>0</v>
      </c>
      <c r="G101" s="29">
        <v>0</v>
      </c>
    </row>
    <row r="102" spans="1:7" ht="32.25" thickBot="1">
      <c r="A102" s="17" t="s">
        <v>23</v>
      </c>
      <c r="B102" s="21" t="s">
        <v>44</v>
      </c>
      <c r="C102" s="21">
        <v>500</v>
      </c>
      <c r="D102" s="22"/>
      <c r="E102" s="23">
        <f>SUM(E103,E105,E107)</f>
        <v>81.2</v>
      </c>
      <c r="F102" s="23">
        <f t="shared" ref="F102:G102" si="56">SUM(F103+F105)</f>
        <v>4</v>
      </c>
      <c r="G102" s="23">
        <f t="shared" si="56"/>
        <v>0</v>
      </c>
    </row>
    <row r="103" spans="1:7" ht="32.25" thickBot="1">
      <c r="A103" s="24" t="s">
        <v>43</v>
      </c>
      <c r="B103" s="25" t="s">
        <v>44</v>
      </c>
      <c r="C103" s="25">
        <v>500</v>
      </c>
      <c r="D103" s="26" t="s">
        <v>72</v>
      </c>
      <c r="E103" s="20">
        <f>SUM(E104)</f>
        <v>33.700000000000003</v>
      </c>
      <c r="F103" s="20">
        <f t="shared" ref="F103:G103" si="57">SUM(F104)</f>
        <v>4</v>
      </c>
      <c r="G103" s="20">
        <f t="shared" si="57"/>
        <v>0</v>
      </c>
    </row>
    <row r="104" spans="1:7" ht="79.5" thickBot="1">
      <c r="A104" s="27" t="s">
        <v>22</v>
      </c>
      <c r="B104" s="16" t="s">
        <v>44</v>
      </c>
      <c r="C104" s="16">
        <v>500</v>
      </c>
      <c r="D104" s="28" t="s">
        <v>75</v>
      </c>
      <c r="E104" s="29">
        <v>33.700000000000003</v>
      </c>
      <c r="F104" s="29">
        <v>4</v>
      </c>
      <c r="G104" s="29">
        <v>0</v>
      </c>
    </row>
    <row r="105" spans="1:7" ht="63.75" thickBot="1">
      <c r="A105" s="24" t="s">
        <v>35</v>
      </c>
      <c r="B105" s="25" t="s">
        <v>44</v>
      </c>
      <c r="C105" s="25">
        <v>500</v>
      </c>
      <c r="D105" s="26" t="s">
        <v>94</v>
      </c>
      <c r="E105" s="1">
        <f>SUM(E106)</f>
        <v>7.5</v>
      </c>
      <c r="F105" s="1">
        <f t="shared" ref="F105:G105" si="58">SUM(F106)</f>
        <v>0</v>
      </c>
      <c r="G105" s="1">
        <f t="shared" si="58"/>
        <v>0</v>
      </c>
    </row>
    <row r="106" spans="1:7" ht="79.5" thickBot="1">
      <c r="A106" s="27" t="s">
        <v>55</v>
      </c>
      <c r="B106" s="16" t="s">
        <v>44</v>
      </c>
      <c r="C106" s="16">
        <v>500</v>
      </c>
      <c r="D106" s="28" t="s">
        <v>81</v>
      </c>
      <c r="E106" s="29">
        <v>7.5</v>
      </c>
      <c r="F106" s="29">
        <v>0</v>
      </c>
      <c r="G106" s="29">
        <v>0</v>
      </c>
    </row>
    <row r="107" spans="1:7" ht="30.75" customHeight="1" thickBot="1">
      <c r="A107" s="24" t="s">
        <v>7</v>
      </c>
      <c r="B107" s="25" t="s">
        <v>44</v>
      </c>
      <c r="C107" s="25">
        <v>500</v>
      </c>
      <c r="D107" s="26" t="s">
        <v>83</v>
      </c>
      <c r="E107" s="1">
        <f>SUM(E108)</f>
        <v>40</v>
      </c>
      <c r="F107" s="1">
        <f t="shared" ref="F107:G107" si="59">SUM(F108)</f>
        <v>0</v>
      </c>
      <c r="G107" s="1">
        <f t="shared" si="59"/>
        <v>0</v>
      </c>
    </row>
    <row r="108" spans="1:7" ht="34.5" customHeight="1" thickBot="1">
      <c r="A108" s="27" t="s">
        <v>8</v>
      </c>
      <c r="B108" s="16" t="s">
        <v>44</v>
      </c>
      <c r="C108" s="16">
        <v>500</v>
      </c>
      <c r="D108" s="28" t="s">
        <v>84</v>
      </c>
      <c r="E108" s="29">
        <v>40</v>
      </c>
      <c r="F108" s="29">
        <v>0</v>
      </c>
      <c r="G108" s="29">
        <v>0</v>
      </c>
    </row>
    <row r="109" spans="1:7" ht="32.25" thickBot="1">
      <c r="A109" s="17" t="s">
        <v>21</v>
      </c>
      <c r="B109" s="21" t="s">
        <v>44</v>
      </c>
      <c r="C109" s="21">
        <v>800</v>
      </c>
      <c r="D109" s="22"/>
      <c r="E109" s="23">
        <f>SUM(E110)</f>
        <v>120.4</v>
      </c>
      <c r="F109" s="23">
        <f t="shared" ref="F109:G109" si="60">SUM(F110)</f>
        <v>133.9</v>
      </c>
      <c r="G109" s="23">
        <f t="shared" si="60"/>
        <v>267</v>
      </c>
    </row>
    <row r="110" spans="1:7" ht="32.25" thickBot="1">
      <c r="A110" s="24" t="s">
        <v>43</v>
      </c>
      <c r="B110" s="25" t="s">
        <v>44</v>
      </c>
      <c r="C110" s="25">
        <v>800</v>
      </c>
      <c r="D110" s="26" t="s">
        <v>72</v>
      </c>
      <c r="E110" s="20">
        <f>SUM(E111:E113)</f>
        <v>120.4</v>
      </c>
      <c r="F110" s="20">
        <f t="shared" ref="F110:G110" si="61">SUM(F111:F113)</f>
        <v>133.9</v>
      </c>
      <c r="G110" s="20">
        <f t="shared" si="61"/>
        <v>267</v>
      </c>
    </row>
    <row r="111" spans="1:7" ht="32.25" thickBot="1">
      <c r="A111" s="27" t="s">
        <v>100</v>
      </c>
      <c r="B111" s="16" t="s">
        <v>102</v>
      </c>
      <c r="C111" s="16">
        <v>800</v>
      </c>
      <c r="D111" s="28" t="s">
        <v>101</v>
      </c>
      <c r="E111" s="36">
        <v>105</v>
      </c>
      <c r="F111" s="20">
        <v>0</v>
      </c>
      <c r="G111" s="20">
        <v>0</v>
      </c>
    </row>
    <row r="112" spans="1:7" ht="16.5" thickBot="1">
      <c r="A112" s="27" t="s">
        <v>3</v>
      </c>
      <c r="B112" s="16" t="s">
        <v>44</v>
      </c>
      <c r="C112" s="16">
        <v>800</v>
      </c>
      <c r="D112" s="28" t="s">
        <v>76</v>
      </c>
      <c r="E112" s="29">
        <v>1.5</v>
      </c>
      <c r="F112" s="29">
        <v>1</v>
      </c>
      <c r="G112" s="29">
        <v>0</v>
      </c>
    </row>
    <row r="113" spans="1:7" ht="32.25" thickBot="1">
      <c r="A113" s="27" t="s">
        <v>4</v>
      </c>
      <c r="B113" s="16" t="s">
        <v>44</v>
      </c>
      <c r="C113" s="16">
        <v>800</v>
      </c>
      <c r="D113" s="28" t="s">
        <v>77</v>
      </c>
      <c r="E113" s="29">
        <v>13.9</v>
      </c>
      <c r="F113" s="29">
        <v>132.9</v>
      </c>
      <c r="G113" s="29">
        <v>267</v>
      </c>
    </row>
    <row r="114" spans="1:7" ht="16.5" thickBot="1">
      <c r="A114" s="24" t="s">
        <v>48</v>
      </c>
      <c r="B114" s="18"/>
      <c r="C114" s="18"/>
      <c r="D114" s="19"/>
      <c r="E114" s="20">
        <f>SUM(E8,E12,E16,E20,E25,E29,E33,E37,E44,E53,E57,E61,E65,E76)</f>
        <v>7367.5</v>
      </c>
      <c r="F114" s="20">
        <f t="shared" ref="F114:G114" si="62">SUM(F8,F12,F16,F20,F25,F29,F33,F37,F44,F53,F57,F61,F65,F76)</f>
        <v>5316.5</v>
      </c>
      <c r="G114" s="20">
        <f t="shared" si="62"/>
        <v>5340.9</v>
      </c>
    </row>
  </sheetData>
  <mergeCells count="6">
    <mergeCell ref="A2:G2"/>
    <mergeCell ref="A4:G4"/>
    <mergeCell ref="A5:A6"/>
    <mergeCell ref="B5:B6"/>
    <mergeCell ref="C5:C6"/>
    <mergeCell ref="E5:G5"/>
  </mergeCells>
  <pageMargins left="0.39370078740157483" right="0.39370078740157483" top="0" bottom="0" header="0.31496062992125984" footer="0.31496062992125984"/>
  <pageSetup paperSize="9" scale="80" orientation="portrait" horizontalDpi="300" verticalDpi="300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2024-10-17T13:46:10Z</cp:lastPrinted>
  <dcterms:created xsi:type="dcterms:W3CDTF">2022-09-14T12:35:13Z</dcterms:created>
  <dcterms:modified xsi:type="dcterms:W3CDTF">2024-12-12T12:33:59Z</dcterms:modified>
</cp:coreProperties>
</file>